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4240" windowHeight="12435" tabRatio="764"/>
  </bookViews>
  <sheets>
    <sheet name="SAŽETAK" sheetId="10" r:id="rId1"/>
    <sheet name=" Račun prihoda i rashoda" sheetId="3" r:id="rId2"/>
    <sheet name="Prihodi i rashodi po izvorima" sheetId="8" r:id="rId3"/>
    <sheet name="Rashodi prema funkcijskoj kl" sheetId="5" r:id="rId4"/>
    <sheet name="Račun financiranja" sheetId="6" r:id="rId5"/>
    <sheet name="Račun financiranja po izvorima" sheetId="9" r:id="rId6"/>
    <sheet name="POSEBNI DIO" sheetId="7" r:id="rId7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4" i="3" l="1"/>
  <c r="G24" i="3"/>
  <c r="F24" i="3"/>
  <c r="E24" i="3"/>
  <c r="C24" i="8" l="1"/>
  <c r="D24" i="8"/>
  <c r="E24" i="8"/>
  <c r="E31" i="8"/>
  <c r="D31" i="8"/>
  <c r="C31" i="8"/>
  <c r="B31" i="8"/>
  <c r="E28" i="8"/>
  <c r="D28" i="8"/>
  <c r="C28" i="8"/>
  <c r="B28" i="8"/>
  <c r="B24" i="8" s="1"/>
  <c r="B17" i="8"/>
  <c r="B14" i="8"/>
  <c r="B10" i="8" s="1"/>
  <c r="D14" i="8"/>
  <c r="D10" i="8" s="1"/>
  <c r="E14" i="8"/>
  <c r="E10" i="8" s="1"/>
  <c r="D17" i="8"/>
  <c r="E17" i="8"/>
  <c r="C17" i="8"/>
  <c r="C14" i="8"/>
  <c r="C10" i="8"/>
  <c r="G11" i="3" l="1"/>
  <c r="F11" i="3"/>
  <c r="E22" i="3"/>
  <c r="E21" i="3" s="1"/>
  <c r="F22" i="3"/>
  <c r="F21" i="3" s="1"/>
  <c r="G22" i="3"/>
  <c r="G21" i="3" s="1"/>
  <c r="D22" i="3"/>
  <c r="D21" i="3" s="1"/>
  <c r="H6" i="7" l="1"/>
  <c r="F12" i="7"/>
  <c r="G12" i="7"/>
  <c r="H12" i="7"/>
  <c r="E12" i="7"/>
  <c r="E6" i="7" s="1"/>
  <c r="F8" i="7"/>
  <c r="F6" i="7" s="1"/>
  <c r="G8" i="7"/>
  <c r="G6" i="7" s="1"/>
  <c r="H8" i="7"/>
  <c r="D11" i="3" l="1"/>
  <c r="F34" i="10" l="1"/>
  <c r="F37" i="10" s="1"/>
  <c r="G34" i="10" s="1"/>
  <c r="G37" i="10" s="1"/>
  <c r="H34" i="10" s="1"/>
  <c r="H37" i="10" s="1"/>
  <c r="I34" i="10" s="1"/>
  <c r="I37" i="10" s="1"/>
  <c r="I21" i="10"/>
  <c r="H21" i="10"/>
  <c r="G21" i="10"/>
  <c r="F21" i="10"/>
  <c r="I14" i="10"/>
  <c r="H8" i="10"/>
  <c r="H14" i="10" s="1"/>
  <c r="G8" i="10"/>
  <c r="G14" i="10" s="1"/>
  <c r="F8" i="10"/>
  <c r="F14" i="10" s="1"/>
  <c r="H22" i="10" l="1"/>
  <c r="I22" i="10"/>
  <c r="G22" i="10"/>
  <c r="F22" i="10"/>
</calcChain>
</file>

<file path=xl/sharedStrings.xml><?xml version="1.0" encoding="utf-8"?>
<sst xmlns="http://schemas.openxmlformats.org/spreadsheetml/2006/main" count="184" uniqueCount="98">
  <si>
    <t>PRIHODI UKUPNO</t>
  </si>
  <si>
    <t>RASHODI UKUPNO</t>
  </si>
  <si>
    <t>NETO FINANCIRANJE</t>
  </si>
  <si>
    <t>Naziv prihoda</t>
  </si>
  <si>
    <t xml:space="preserve">A. RAČUN PRIHODA I RASHODA </t>
  </si>
  <si>
    <t>Razred</t>
  </si>
  <si>
    <t>Skupina</t>
  </si>
  <si>
    <t>Prihodi poslovanja</t>
  </si>
  <si>
    <t>Naziv rashoda</t>
  </si>
  <si>
    <t>Rashodi poslovanja</t>
  </si>
  <si>
    <t>Rashodi za zaposlene</t>
  </si>
  <si>
    <t>Rashodi za nabavu nefinancijske imovine</t>
  </si>
  <si>
    <t>Rashodi za nabavu neproizvedene dugotrajne imovine</t>
  </si>
  <si>
    <t>RASHODI PREMA FUNKCIJSKOJ KLASIFIKACIJI</t>
  </si>
  <si>
    <t>UKUPNI RASHODI</t>
  </si>
  <si>
    <t>Primici od financijske imovine i zaduživanja</t>
  </si>
  <si>
    <t>Izdaci za financijsku imovinu i otplate zajmova</t>
  </si>
  <si>
    <t>II. POSEBNI DIO</t>
  </si>
  <si>
    <t>I. OPĆI DIO</t>
  </si>
  <si>
    <t>Šifra</t>
  </si>
  <si>
    <t xml:space="preserve">Naziv </t>
  </si>
  <si>
    <t>Materijalni rashodi</t>
  </si>
  <si>
    <t>Primici od zaduživanja</t>
  </si>
  <si>
    <t>Izdaci za otplatu glavnice primljenih kredita i zajmova</t>
  </si>
  <si>
    <t>A) SAŽETAK RAČUNA PRIHODA I RASHODA</t>
  </si>
  <si>
    <t>B) SAŽETAK RAČUNA FINANCIRANJA</t>
  </si>
  <si>
    <t>Projekcija 
za 2025.</t>
  </si>
  <si>
    <t>Pomoći iz inozemstva i od subjekata unutar općeg proračuna</t>
  </si>
  <si>
    <t>…</t>
  </si>
  <si>
    <t>Prihodi iz nadležnog proračuna i od HZZO-a temeljem ugovornih obveza</t>
  </si>
  <si>
    <t>Naziv</t>
  </si>
  <si>
    <t>FINANCIJSKI PLAN PRORAČUNSKOG KORISNIKA JEDINICE LOKALNE I PODRUČNE (REGIONALNE) SAMOUPRAVE 
ZA 2024. I PROJEKCIJA ZA 2025. I 2026. GODINU</t>
  </si>
  <si>
    <t>Plan za 2024.</t>
  </si>
  <si>
    <t>Projekcija 
za 2026.</t>
  </si>
  <si>
    <t>Plan 2023.</t>
  </si>
  <si>
    <t>EUR</t>
  </si>
  <si>
    <t>* Napomena: Iznosi u stupcima Izvršenje 2022. preračunavaju se iz kuna u eure prema fiksnom tečaju konverzije (1 EUR=7,53450 kuna) i po pravilima za preračunavanje i zaokruživanje.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</si>
  <si>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</si>
  <si>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</si>
  <si>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</si>
  <si>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</si>
  <si>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</si>
  <si>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</si>
  <si>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Proračun za 2024.</t>
  </si>
  <si>
    <t>Projekcija proračuna
za 2025.</t>
  </si>
  <si>
    <t>Projekcija proračuna
za 2026.</t>
  </si>
  <si>
    <t>PRIHODI POSLOVANJA PREMA EKONOMSKOJ KLASIFIKACIJI</t>
  </si>
  <si>
    <t>RASHODI POSLOVANJA PREMA EKONOMSKOJ KLASIFIKACIJI</t>
  </si>
  <si>
    <t>PRIHODI POSLOVANJA PREMA IZVORIMA FINANCIRANJA</t>
  </si>
  <si>
    <t>RASHODI POSLOVANJA PREMA IZVORIMA FINANCIRANJA</t>
  </si>
  <si>
    <t>Brojčana oznaka i naziv</t>
  </si>
  <si>
    <t>5 Pomoći</t>
  </si>
  <si>
    <t>4 Prihodi za posebne namjene</t>
  </si>
  <si>
    <t>1 Opći prihodi i primici</t>
  </si>
  <si>
    <t xml:space="preserve">  11 Opći prihodi i primici</t>
  </si>
  <si>
    <t>3 Vlastiti prihodi</t>
  </si>
  <si>
    <t xml:space="preserve">  31 Vlastiti prihodi</t>
  </si>
  <si>
    <t>B. RAČUN FINANCIRANJA PREMA EKONOMSKOJ KLASIFIKACIJI</t>
  </si>
  <si>
    <t>B. RAČUN FINANCIRANJA PREMA IZVORIMA FINANCIRANJA</t>
  </si>
  <si>
    <t>PRIMICI UKUPNO</t>
  </si>
  <si>
    <t>8 Namjenski primici od zaduživanja</t>
  </si>
  <si>
    <t xml:space="preserve">  81 Namjenski primici od zaduživanja</t>
  </si>
  <si>
    <t>IZDACI UKUPNO</t>
  </si>
  <si>
    <t>D) VIŠEGODIŠNJI PLAN URAVNOTEŽENJA</t>
  </si>
  <si>
    <t>RAZLIKA - VIŠAK / MANJAK</t>
  </si>
  <si>
    <t>VIŠAK / MANJAK + NETO FINANCIRANJE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</si>
  <si>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</si>
  <si>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</si>
  <si>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</si>
  <si>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</si>
  <si>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VIŠAK / MANJAK IZ PRETHODNE(IH) GODINE KOJI ĆE SE RASPOREDITI / POKRITI</t>
  </si>
  <si>
    <t>VIŠAK / MANJAK TEKUĆE GODINE</t>
  </si>
  <si>
    <t>09 Obrazovanje</t>
  </si>
  <si>
    <t>0912 Osnovno obrazovanje</t>
  </si>
  <si>
    <t>Višak prihoda</t>
  </si>
  <si>
    <t>PROGRAM 2202</t>
  </si>
  <si>
    <t>OSNOVNO ŠKOLSTVO STANDARD</t>
  </si>
  <si>
    <t>AKTIVNOST A2202-01</t>
  </si>
  <si>
    <t>DJELATNOST USTANOVA OSNOVNIH ŠKOLA</t>
  </si>
  <si>
    <t>Izvor financiranja 51</t>
  </si>
  <si>
    <t>Djelatnost osnovnih škola</t>
  </si>
  <si>
    <t>Izvor financiranja 451</t>
  </si>
  <si>
    <t>AKTIVNOST A2202-04</t>
  </si>
  <si>
    <t>ADMINISTRACIJA I UPRAVLJANJE</t>
  </si>
  <si>
    <t>MZO - Plaće OŠ</t>
  </si>
  <si>
    <t>PODIZANJE KVALITETE I STANDARDA U ŠKOLSTVU</t>
  </si>
  <si>
    <t>Izvor financiranja 42</t>
  </si>
  <si>
    <t>Višak prihoda OŠ</t>
  </si>
  <si>
    <t>Uredski materijal</t>
  </si>
  <si>
    <t>PROGRAM 2203</t>
  </si>
  <si>
    <t>AKTIVNOST A2203-04</t>
  </si>
  <si>
    <t>AKTIVNOST A2203-27</t>
  </si>
  <si>
    <t>UDŽBENICI</t>
  </si>
  <si>
    <t>Knjige</t>
  </si>
  <si>
    <t>Rashodi za nabavu proizvedene dugotrajne imovine</t>
  </si>
  <si>
    <t xml:space="preserve">  51 Državni proračun</t>
  </si>
  <si>
    <t>45 F.P: i dod.udio u por.na dohodak</t>
  </si>
  <si>
    <t xml:space="preserve">  42 Višak prihoda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</si>
</sst>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[$EUR]"/>
  </numFmts>
  <fonts count="2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i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sz val="9"/>
      <color indexed="8"/>
      <name val="Arial"/>
      <family val="2"/>
      <charset val="238"/>
    </font>
    <font>
      <sz val="12"/>
      <color theme="1"/>
      <name val="Times New Roman"/>
      <family val="1"/>
      <charset val="238"/>
    </font>
    <font>
      <sz val="10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33">
    <xf numFmtId="0" fontId="0" fillId="0" borderId="0" xfId="0"/>
    <xf numFmtId="0" fontId="2" fillId="0" borderId="0" xfId="0" applyNumberFormat="1" applyFont="1" applyFill="1" applyBorder="1" applyAlignment="1" applyProtection="1">
      <alignment horizontal="left" wrapText="1"/>
    </xf>
    <xf numFmtId="0" fontId="4" fillId="0" borderId="0" xfId="0" applyNumberFormat="1" applyFont="1" applyFill="1" applyBorder="1" applyAlignment="1" applyProtection="1">
      <alignment wrapText="1"/>
    </xf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 applyProtection="1">
      <alignment horizontal="right" wrapText="1"/>
    </xf>
    <xf numFmtId="0" fontId="9" fillId="2" borderId="3" xfId="0" applyNumberFormat="1" applyFont="1" applyFill="1" applyBorder="1" applyAlignment="1" applyProtection="1">
      <alignment horizontal="left" vertical="center" wrapText="1"/>
    </xf>
    <xf numFmtId="0" fontId="7" fillId="2" borderId="3" xfId="0" quotePrefix="1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9" fillId="2" borderId="3" xfId="0" applyNumberFormat="1" applyFont="1" applyFill="1" applyBorder="1" applyAlignment="1" applyProtection="1">
      <alignment horizontal="left" vertical="center"/>
    </xf>
    <xf numFmtId="0" fontId="7" fillId="2" borderId="3" xfId="0" applyNumberFormat="1" applyFont="1" applyFill="1" applyBorder="1" applyAlignment="1" applyProtection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 wrapText="1"/>
    </xf>
    <xf numFmtId="0" fontId="6" fillId="4" borderId="4" xfId="0" applyNumberFormat="1" applyFont="1" applyFill="1" applyBorder="1" applyAlignment="1" applyProtection="1">
      <alignment horizontal="center" vertical="center" wrapText="1"/>
    </xf>
    <xf numFmtId="0" fontId="6" fillId="4" borderId="3" xfId="0" applyNumberFormat="1" applyFont="1" applyFill="1" applyBorder="1" applyAlignment="1" applyProtection="1">
      <alignment horizontal="center" vertical="center" wrapText="1"/>
    </xf>
    <xf numFmtId="0" fontId="2" fillId="0" borderId="0" xfId="0" quotePrefix="1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9" fillId="2" borderId="3" xfId="0" applyNumberFormat="1" applyFont="1" applyFill="1" applyBorder="1" applyAlignment="1" applyProtection="1">
      <alignment vertical="center" wrapText="1"/>
    </xf>
    <xf numFmtId="0" fontId="7" fillId="2" borderId="3" xfId="0" applyNumberFormat="1" applyFont="1" applyFill="1" applyBorder="1" applyAlignment="1" applyProtection="1">
      <alignment vertical="center" wrapText="1"/>
    </xf>
    <xf numFmtId="0" fontId="9" fillId="2" borderId="3" xfId="0" quotePrefix="1" applyFont="1" applyFill="1" applyBorder="1" applyAlignment="1">
      <alignment horizontal="left" vertical="center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NumberFormat="1" applyFont="1" applyFill="1" applyBorder="1" applyAlignment="1" applyProtection="1">
      <alignment horizontal="left"/>
    </xf>
    <xf numFmtId="3" fontId="6" fillId="3" borderId="1" xfId="0" quotePrefix="1" applyNumberFormat="1" applyFont="1" applyFill="1" applyBorder="1" applyAlignment="1">
      <alignment horizontal="right"/>
    </xf>
    <xf numFmtId="0" fontId="15" fillId="0" borderId="5" xfId="0" applyFont="1" applyBorder="1" applyAlignment="1">
      <alignment horizontal="right" vertical="center"/>
    </xf>
    <xf numFmtId="0" fontId="9" fillId="3" borderId="1" xfId="0" applyFont="1" applyFill="1" applyBorder="1" applyAlignment="1">
      <alignment horizontal="left" vertical="center"/>
    </xf>
    <xf numFmtId="0" fontId="16" fillId="2" borderId="4" xfId="0" applyNumberFormat="1" applyFont="1" applyFill="1" applyBorder="1" applyAlignment="1" applyProtection="1">
      <alignment horizontal="left" vertical="center" wrapText="1"/>
    </xf>
    <xf numFmtId="0" fontId="6" fillId="0" borderId="4" xfId="0" applyNumberFormat="1" applyFont="1" applyFill="1" applyBorder="1" applyAlignment="1" applyProtection="1">
      <alignment horizontal="left" vertical="center" wrapText="1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6" fillId="0" borderId="4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left" vertical="center" wrapText="1"/>
    </xf>
    <xf numFmtId="0" fontId="7" fillId="2" borderId="4" xfId="0" applyNumberFormat="1" applyFont="1" applyFill="1" applyBorder="1" applyAlignment="1" applyProtection="1">
      <alignment horizontal="left"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1" fillId="0" borderId="0" xfId="0" applyFont="1" applyAlignment="1">
      <alignment wrapText="1"/>
    </xf>
    <xf numFmtId="0" fontId="7" fillId="3" borderId="2" xfId="0" applyNumberFormat="1" applyFont="1" applyFill="1" applyBorder="1" applyAlignment="1" applyProtection="1">
      <alignment vertical="center"/>
    </xf>
    <xf numFmtId="3" fontId="6" fillId="0" borderId="3" xfId="0" applyNumberFormat="1" applyFont="1" applyFill="1" applyBorder="1" applyAlignment="1" applyProtection="1">
      <alignment horizontal="right" wrapText="1"/>
    </xf>
    <xf numFmtId="3" fontId="6" fillId="0" borderId="3" xfId="0" applyNumberFormat="1" applyFont="1" applyBorder="1" applyAlignment="1">
      <alignment horizontal="right"/>
    </xf>
    <xf numFmtId="3" fontId="9" fillId="4" borderId="1" xfId="0" quotePrefix="1" applyNumberFormat="1" applyFont="1" applyFill="1" applyBorder="1" applyAlignment="1">
      <alignment horizontal="right"/>
    </xf>
    <xf numFmtId="3" fontId="9" fillId="4" borderId="3" xfId="0" applyNumberFormat="1" applyFont="1" applyFill="1" applyBorder="1" applyAlignment="1" applyProtection="1">
      <alignment horizontal="right" wrapText="1"/>
    </xf>
    <xf numFmtId="0" fontId="17" fillId="0" borderId="0" xfId="0" applyNumberFormat="1" applyFont="1" applyFill="1" applyBorder="1" applyAlignment="1" applyProtection="1">
      <alignment horizontal="center" vertical="center" wrapText="1"/>
    </xf>
    <xf numFmtId="0" fontId="18" fillId="0" borderId="0" xfId="0" applyFont="1" applyAlignment="1">
      <alignment wrapText="1"/>
    </xf>
    <xf numFmtId="0" fontId="19" fillId="0" borderId="0" xfId="0" quotePrefix="1" applyNumberFormat="1" applyFont="1" applyFill="1" applyBorder="1" applyAlignment="1" applyProtection="1">
      <alignment horizontal="center" vertical="center" wrapText="1"/>
    </xf>
    <xf numFmtId="0" fontId="20" fillId="0" borderId="0" xfId="0" applyNumberFormat="1" applyFont="1" applyFill="1" applyBorder="1" applyAlignment="1" applyProtection="1">
      <alignment horizontal="center" vertical="center" wrapText="1"/>
    </xf>
    <xf numFmtId="0" fontId="7" fillId="0" borderId="0" xfId="0" applyNumberFormat="1" applyFont="1" applyFill="1" applyBorder="1" applyAlignment="1" applyProtection="1"/>
    <xf numFmtId="0" fontId="9" fillId="0" borderId="1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center" wrapText="1"/>
    </xf>
    <xf numFmtId="0" fontId="9" fillId="0" borderId="2" xfId="0" quotePrefix="1" applyNumberFormat="1" applyFont="1" applyFill="1" applyBorder="1" applyAlignment="1" applyProtection="1">
      <alignment horizontal="left"/>
    </xf>
    <xf numFmtId="0" fontId="9" fillId="2" borderId="3" xfId="0" applyNumberFormat="1" applyFont="1" applyFill="1" applyBorder="1" applyAlignment="1" applyProtection="1">
      <alignment horizontal="center" vertical="center" wrapText="1"/>
    </xf>
    <xf numFmtId="3" fontId="6" fillId="3" borderId="3" xfId="0" quotePrefix="1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16" fillId="2" borderId="4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164" fontId="3" fillId="2" borderId="3" xfId="0" applyNumberFormat="1" applyFont="1" applyFill="1" applyBorder="1" applyAlignment="1">
      <alignment horizontal="right"/>
    </xf>
    <xf numFmtId="164" fontId="21" fillId="0" borderId="3" xfId="0" applyNumberFormat="1" applyFont="1" applyFill="1" applyBorder="1" applyAlignment="1">
      <alignment horizontal="right"/>
    </xf>
    <xf numFmtId="0" fontId="0" fillId="2" borderId="0" xfId="0" applyFill="1" applyBorder="1"/>
    <xf numFmtId="0" fontId="0" fillId="0" borderId="0" xfId="0" applyBorder="1"/>
    <xf numFmtId="164" fontId="6" fillId="0" borderId="3" xfId="0" applyNumberFormat="1" applyFont="1" applyFill="1" applyBorder="1" applyAlignment="1" applyProtection="1">
      <alignment horizontal="center" vertical="center" wrapText="1"/>
    </xf>
    <xf numFmtId="0" fontId="3" fillId="2" borderId="1" xfId="0" applyNumberFormat="1" applyFont="1" applyFill="1" applyBorder="1" applyAlignment="1" applyProtection="1">
      <alignment horizontal="right" vertical="center" wrapText="1"/>
    </xf>
    <xf numFmtId="0" fontId="3" fillId="2" borderId="2" xfId="0" applyNumberFormat="1" applyFont="1" applyFill="1" applyBorder="1" applyAlignment="1" applyProtection="1">
      <alignment horizontal="right" vertical="center" wrapText="1"/>
    </xf>
    <xf numFmtId="0" fontId="3" fillId="2" borderId="4" xfId="0" applyNumberFormat="1" applyFont="1" applyFill="1" applyBorder="1" applyAlignment="1" applyProtection="1">
      <alignment horizontal="right" vertical="center" wrapText="1"/>
    </xf>
    <xf numFmtId="164" fontId="6" fillId="2" borderId="3" xfId="0" applyNumberFormat="1" applyFont="1" applyFill="1" applyBorder="1" applyAlignment="1">
      <alignment horizontal="right"/>
    </xf>
    <xf numFmtId="164" fontId="3" fillId="2" borderId="3" xfId="0" applyNumberFormat="1" applyFont="1" applyFill="1" applyBorder="1" applyAlignment="1" applyProtection="1">
      <alignment horizontal="right" wrapText="1"/>
    </xf>
    <xf numFmtId="164" fontId="6" fillId="2" borderId="3" xfId="0" applyNumberFormat="1" applyFont="1" applyFill="1" applyBorder="1" applyAlignment="1" applyProtection="1">
      <alignment horizontal="right" wrapText="1"/>
    </xf>
    <xf numFmtId="0" fontId="3" fillId="2" borderId="1" xfId="0" applyNumberFormat="1" applyFont="1" applyFill="1" applyBorder="1" applyAlignment="1" applyProtection="1">
      <alignment horizontal="right" vertical="center" wrapText="1" indent="1"/>
    </xf>
    <xf numFmtId="0" fontId="3" fillId="2" borderId="2" xfId="0" applyNumberFormat="1" applyFont="1" applyFill="1" applyBorder="1" applyAlignment="1" applyProtection="1">
      <alignment horizontal="right" vertical="center" wrapText="1" indent="1"/>
    </xf>
    <xf numFmtId="0" fontId="3" fillId="2" borderId="4" xfId="0" applyNumberFormat="1" applyFont="1" applyFill="1" applyBorder="1" applyAlignment="1" applyProtection="1">
      <alignment horizontal="right" vertical="center" wrapText="1" indent="1"/>
    </xf>
    <xf numFmtId="164" fontId="6" fillId="3" borderId="3" xfId="0" applyNumberFormat="1" applyFont="1" applyFill="1" applyBorder="1" applyAlignment="1">
      <alignment horizontal="right"/>
    </xf>
    <xf numFmtId="164" fontId="6" fillId="0" borderId="3" xfId="0" applyNumberFormat="1" applyFont="1" applyFill="1" applyBorder="1" applyAlignment="1">
      <alignment horizontal="right"/>
    </xf>
    <xf numFmtId="164" fontId="6" fillId="0" borderId="3" xfId="0" applyNumberFormat="1" applyFont="1" applyFill="1" applyBorder="1" applyAlignment="1" applyProtection="1">
      <alignment horizontal="right" wrapText="1"/>
    </xf>
    <xf numFmtId="164" fontId="6" fillId="0" borderId="3" xfId="0" applyNumberFormat="1" applyFont="1" applyBorder="1" applyAlignment="1">
      <alignment horizontal="right"/>
    </xf>
    <xf numFmtId="164" fontId="7" fillId="2" borderId="3" xfId="0" applyNumberFormat="1" applyFont="1" applyFill="1" applyBorder="1" applyAlignment="1">
      <alignment horizontal="right"/>
    </xf>
    <xf numFmtId="0" fontId="13" fillId="0" borderId="0" xfId="0" applyNumberFormat="1" applyFont="1" applyFill="1" applyBorder="1" applyAlignment="1" applyProtection="1">
      <alignment wrapText="1"/>
    </xf>
    <xf numFmtId="0" fontId="14" fillId="0" borderId="0" xfId="0" applyNumberFormat="1" applyFont="1" applyFill="1" applyBorder="1" applyAlignment="1" applyProtection="1">
      <alignment wrapText="1"/>
    </xf>
    <xf numFmtId="0" fontId="9" fillId="3" borderId="1" xfId="0" quotePrefix="1" applyNumberFormat="1" applyFont="1" applyFill="1" applyBorder="1" applyAlignment="1" applyProtection="1">
      <alignment horizontal="left" vertical="center" wrapText="1"/>
    </xf>
    <xf numFmtId="0" fontId="7" fillId="3" borderId="2" xfId="0" applyNumberFormat="1" applyFont="1" applyFill="1" applyBorder="1" applyAlignment="1" applyProtection="1">
      <alignment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1" fillId="0" borderId="0" xfId="0" applyFont="1" applyAlignment="1">
      <alignment wrapText="1"/>
    </xf>
    <xf numFmtId="0" fontId="9" fillId="4" borderId="1" xfId="0" applyNumberFormat="1" applyFont="1" applyFill="1" applyBorder="1" applyAlignment="1" applyProtection="1">
      <alignment horizontal="left" vertical="center" wrapText="1"/>
    </xf>
    <xf numFmtId="0" fontId="9" fillId="4" borderId="2" xfId="0" applyNumberFormat="1" applyFont="1" applyFill="1" applyBorder="1" applyAlignment="1" applyProtection="1">
      <alignment horizontal="left" vertical="center" wrapText="1"/>
    </xf>
    <xf numFmtId="0" fontId="9" fillId="4" borderId="4" xfId="0" applyNumberFormat="1" applyFont="1" applyFill="1" applyBorder="1" applyAlignment="1" applyProtection="1">
      <alignment horizontal="left" vertical="center" wrapText="1"/>
    </xf>
    <xf numFmtId="0" fontId="9" fillId="3" borderId="1" xfId="0" applyNumberFormat="1" applyFont="1" applyFill="1" applyBorder="1" applyAlignment="1" applyProtection="1">
      <alignment horizontal="left" vertical="center" wrapText="1"/>
    </xf>
    <xf numFmtId="0" fontId="9" fillId="3" borderId="2" xfId="0" applyNumberFormat="1" applyFont="1" applyFill="1" applyBorder="1" applyAlignment="1" applyProtection="1">
      <alignment horizontal="left" vertical="center" wrapText="1"/>
    </xf>
    <xf numFmtId="0" fontId="9" fillId="3" borderId="4" xfId="0" applyNumberFormat="1" applyFont="1" applyFill="1" applyBorder="1" applyAlignment="1" applyProtection="1">
      <alignment horizontal="left" vertical="center" wrapText="1"/>
    </xf>
    <xf numFmtId="0" fontId="17" fillId="0" borderId="0" xfId="0" applyNumberFormat="1" applyFont="1" applyFill="1" applyBorder="1" applyAlignment="1" applyProtection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9" fillId="0" borderId="1" xfId="0" quotePrefix="1" applyFont="1" applyBorder="1" applyAlignment="1">
      <alignment horizontal="left" vertical="center"/>
    </xf>
    <xf numFmtId="0" fontId="7" fillId="0" borderId="2" xfId="0" applyNumberFormat="1" applyFont="1" applyFill="1" applyBorder="1" applyAlignment="1" applyProtection="1">
      <alignment vertical="center"/>
    </xf>
    <xf numFmtId="0" fontId="10" fillId="0" borderId="0" xfId="0" applyNumberFormat="1" applyFont="1" applyFill="1" applyBorder="1" applyAlignment="1" applyProtection="1">
      <alignment vertical="center" wrapText="1"/>
    </xf>
    <xf numFmtId="0" fontId="7" fillId="3" borderId="2" xfId="0" applyNumberFormat="1" applyFont="1" applyFill="1" applyBorder="1" applyAlignment="1" applyProtection="1">
      <alignment vertical="center"/>
    </xf>
    <xf numFmtId="0" fontId="9" fillId="0" borderId="1" xfId="0" applyNumberFormat="1" applyFont="1" applyFill="1" applyBorder="1" applyAlignment="1" applyProtection="1">
      <alignment horizontal="left" vertical="center" wrapText="1"/>
    </xf>
    <xf numFmtId="0" fontId="7" fillId="0" borderId="2" xfId="0" applyNumberFormat="1" applyFont="1" applyFill="1" applyBorder="1" applyAlignment="1" applyProtection="1">
      <alignment vertical="center" wrapText="1"/>
    </xf>
    <xf numFmtId="0" fontId="9" fillId="0" borderId="1" xfId="0" quotePrefix="1" applyFont="1" applyFill="1" applyBorder="1" applyAlignment="1">
      <alignment horizontal="left" vertical="center"/>
    </xf>
    <xf numFmtId="0" fontId="9" fillId="0" borderId="1" xfId="0" quotePrefix="1" applyNumberFormat="1" applyFont="1" applyFill="1" applyBorder="1" applyAlignment="1" applyProtection="1">
      <alignment horizontal="left" vertical="center" wrapText="1"/>
    </xf>
    <xf numFmtId="0" fontId="11" fillId="0" borderId="0" xfId="0" applyFont="1" applyAlignment="1">
      <alignment vertical="center" wrapText="1"/>
    </xf>
    <xf numFmtId="0" fontId="6" fillId="2" borderId="1" xfId="0" applyNumberFormat="1" applyFont="1" applyFill="1" applyBorder="1" applyAlignment="1" applyProtection="1">
      <alignment horizontal="left" vertical="center" wrapText="1"/>
    </xf>
    <xf numFmtId="0" fontId="6" fillId="2" borderId="2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6" fillId="4" borderId="1" xfId="0" applyNumberFormat="1" applyFont="1" applyFill="1" applyBorder="1" applyAlignment="1" applyProtection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0" fontId="16" fillId="2" borderId="1" xfId="0" applyNumberFormat="1" applyFont="1" applyFill="1" applyBorder="1" applyAlignment="1" applyProtection="1">
      <alignment horizontal="left" vertical="center" wrapText="1"/>
    </xf>
    <xf numFmtId="0" fontId="16" fillId="2" borderId="2" xfId="0" applyNumberFormat="1" applyFont="1" applyFill="1" applyBorder="1" applyAlignment="1" applyProtection="1">
      <alignment horizontal="left" vertical="center" wrapText="1"/>
    </xf>
    <xf numFmtId="0" fontId="16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right" vertical="center" wrapText="1" indent="1"/>
    </xf>
    <xf numFmtId="0" fontId="3" fillId="2" borderId="2" xfId="0" applyNumberFormat="1" applyFont="1" applyFill="1" applyBorder="1" applyAlignment="1" applyProtection="1">
      <alignment horizontal="right" vertical="center" wrapText="1" indent="1"/>
    </xf>
    <xf numFmtId="0" fontId="3" fillId="2" borderId="4" xfId="0" applyNumberFormat="1" applyFont="1" applyFill="1" applyBorder="1" applyAlignment="1" applyProtection="1">
      <alignment horizontal="right" vertical="center" wrapText="1" indent="1"/>
    </xf>
    <xf numFmtId="0" fontId="3" fillId="2" borderId="1" xfId="0" applyNumberFormat="1" applyFont="1" applyFill="1" applyBorder="1" applyAlignment="1" applyProtection="1">
      <alignment horizontal="left" vertical="center" wrapText="1" indent="1"/>
    </xf>
    <xf numFmtId="0" fontId="3" fillId="2" borderId="2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 indent="1"/>
    </xf>
    <xf numFmtId="0" fontId="22" fillId="0" borderId="3" xfId="0" applyFont="1" applyBorder="1" applyAlignment="1">
      <alignment horizontal="left"/>
    </xf>
    <xf numFmtId="0" fontId="23" fillId="0" borderId="0" xfId="0" applyFont="1" applyBorder="1" applyAlignment="1">
      <alignment horizontal="left"/>
    </xf>
    <xf numFmtId="0" fontId="23" fillId="0" borderId="3" xfId="0" applyFont="1" applyBorder="1" applyAlignment="1">
      <alignment horizontal="left" wrapText="1"/>
    </xf>
    <xf numFmtId="164" fontId="23" fillId="0" borderId="3" xfId="0" applyNumberFormat="1" applyFont="1" applyBorder="1" applyAlignment="1">
      <alignment horizontal="right"/>
    </xf>
    <xf numFmtId="164" fontId="0" fillId="0" borderId="0" xfId="0" applyNumberFormat="1"/>
    <xf numFmtId="164" fontId="9" fillId="4" borderId="1" xfId="0" quotePrefix="1" applyNumberFormat="1" applyFont="1" applyFill="1" applyBorder="1" applyAlignment="1">
      <alignment horizontal="right"/>
    </xf>
    <xf numFmtId="164" fontId="9" fillId="4" borderId="3" xfId="0" applyNumberFormat="1" applyFont="1" applyFill="1" applyBorder="1" applyAlignment="1" applyProtection="1">
      <alignment horizontal="right" wrapText="1"/>
    </xf>
    <xf numFmtId="164" fontId="9" fillId="3" borderId="1" xfId="0" quotePrefix="1" applyNumberFormat="1" applyFont="1" applyFill="1" applyBorder="1" applyAlignment="1">
      <alignment horizontal="right"/>
    </xf>
    <xf numFmtId="164" fontId="9" fillId="3" borderId="3" xfId="0" quotePrefix="1" applyNumberFormat="1" applyFont="1" applyFill="1" applyBorder="1" applyAlignment="1">
      <alignment horizontal="right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0"/>
  <sheetViews>
    <sheetView tabSelected="1" topLeftCell="A4" workbookViewId="0">
      <selection activeCell="F28" sqref="F28"/>
    </sheetView>
  </sheetViews>
  <sheetFormatPr defaultRowHeight="15" x14ac:dyDescent="0.25"/>
  <cols>
    <col min="5" max="9" width="25.28515625" customWidth="1"/>
  </cols>
  <sheetData>
    <row r="1" spans="1:9" ht="42" customHeight="1" x14ac:dyDescent="0.25">
      <c r="A1" s="86" t="s">
        <v>31</v>
      </c>
      <c r="B1" s="86"/>
      <c r="C1" s="86"/>
      <c r="D1" s="86"/>
      <c r="E1" s="86"/>
      <c r="F1" s="86"/>
      <c r="G1" s="86"/>
      <c r="H1" s="86"/>
      <c r="I1" s="86"/>
    </row>
    <row r="2" spans="1:9" ht="18" x14ac:dyDescent="0.25">
      <c r="A2" s="22"/>
      <c r="B2" s="22"/>
      <c r="C2" s="22"/>
      <c r="D2" s="22"/>
      <c r="E2" s="22"/>
      <c r="F2" s="22"/>
      <c r="G2" s="22"/>
      <c r="H2" s="22"/>
      <c r="I2" s="22"/>
    </row>
    <row r="3" spans="1:9" ht="15.75" x14ac:dyDescent="0.25">
      <c r="A3" s="86" t="s">
        <v>18</v>
      </c>
      <c r="B3" s="86"/>
      <c r="C3" s="86"/>
      <c r="D3" s="86"/>
      <c r="E3" s="86"/>
      <c r="F3" s="86"/>
      <c r="G3" s="86"/>
      <c r="H3" s="99"/>
      <c r="I3" s="99"/>
    </row>
    <row r="4" spans="1:9" ht="18" x14ac:dyDescent="0.25">
      <c r="A4" s="22"/>
      <c r="B4" s="22"/>
      <c r="C4" s="22"/>
      <c r="D4" s="22"/>
      <c r="E4" s="22"/>
      <c r="F4" s="22"/>
      <c r="G4" s="22"/>
      <c r="H4" s="5"/>
      <c r="I4" s="5"/>
    </row>
    <row r="5" spans="1:9" ht="15.75" x14ac:dyDescent="0.25">
      <c r="A5" s="86" t="s">
        <v>24</v>
      </c>
      <c r="B5" s="87"/>
      <c r="C5" s="87"/>
      <c r="D5" s="87"/>
      <c r="E5" s="87"/>
      <c r="F5" s="87"/>
      <c r="G5" s="87"/>
      <c r="H5" s="87"/>
      <c r="I5" s="87"/>
    </row>
    <row r="6" spans="1:9" ht="18" x14ac:dyDescent="0.25">
      <c r="A6" s="1"/>
      <c r="B6" s="2"/>
      <c r="C6" s="2"/>
      <c r="D6" s="2"/>
      <c r="E6" s="6"/>
      <c r="F6" s="7"/>
      <c r="G6" s="7"/>
      <c r="H6" s="7"/>
      <c r="I6" s="33" t="s">
        <v>35</v>
      </c>
    </row>
    <row r="7" spans="1:9" ht="25.5" x14ac:dyDescent="0.25">
      <c r="A7" s="28"/>
      <c r="B7" s="29"/>
      <c r="C7" s="29"/>
      <c r="D7" s="30"/>
      <c r="E7" s="31"/>
      <c r="F7" s="3" t="s">
        <v>34</v>
      </c>
      <c r="G7" s="3" t="s">
        <v>43</v>
      </c>
      <c r="H7" s="3" t="s">
        <v>44</v>
      </c>
      <c r="I7" s="3" t="s">
        <v>45</v>
      </c>
    </row>
    <row r="8" spans="1:9" x14ac:dyDescent="0.25">
      <c r="A8" s="91" t="s">
        <v>0</v>
      </c>
      <c r="B8" s="85"/>
      <c r="C8" s="85"/>
      <c r="D8" s="85"/>
      <c r="E8" s="100"/>
      <c r="F8" s="77">
        <f t="shared" ref="F8:I8" si="0">F9+F10</f>
        <v>535665.93999999994</v>
      </c>
      <c r="G8" s="77">
        <f t="shared" si="0"/>
        <v>596355.63</v>
      </c>
      <c r="H8" s="77">
        <f t="shared" si="0"/>
        <v>611264.14</v>
      </c>
      <c r="I8" s="77">
        <v>626545.34</v>
      </c>
    </row>
    <row r="9" spans="1:9" x14ac:dyDescent="0.25">
      <c r="A9" s="101" t="s">
        <v>37</v>
      </c>
      <c r="B9" s="102"/>
      <c r="C9" s="102"/>
      <c r="D9" s="102"/>
      <c r="E9" s="98"/>
      <c r="F9" s="78">
        <v>535665.93999999994</v>
      </c>
      <c r="G9" s="78">
        <v>596355.63</v>
      </c>
      <c r="H9" s="78">
        <v>611264.14</v>
      </c>
      <c r="I9" s="78">
        <v>626545.34</v>
      </c>
    </row>
    <row r="10" spans="1:9" x14ac:dyDescent="0.25">
      <c r="A10" s="103" t="s">
        <v>38</v>
      </c>
      <c r="B10" s="98"/>
      <c r="C10" s="98"/>
      <c r="D10" s="98"/>
      <c r="E10" s="98"/>
      <c r="F10" s="78"/>
      <c r="G10" s="78"/>
      <c r="H10" s="78"/>
      <c r="I10" s="78"/>
    </row>
    <row r="11" spans="1:9" x14ac:dyDescent="0.25">
      <c r="A11" s="34" t="s">
        <v>1</v>
      </c>
      <c r="B11" s="43"/>
      <c r="C11" s="43"/>
      <c r="D11" s="43"/>
      <c r="E11" s="43"/>
      <c r="F11" s="77">
        <v>535604.59</v>
      </c>
      <c r="G11" s="77">
        <v>596339.65</v>
      </c>
      <c r="H11" s="77">
        <v>611248.16</v>
      </c>
      <c r="I11" s="77">
        <v>626529.36</v>
      </c>
    </row>
    <row r="12" spans="1:9" x14ac:dyDescent="0.25">
      <c r="A12" s="104" t="s">
        <v>39</v>
      </c>
      <c r="B12" s="102"/>
      <c r="C12" s="102"/>
      <c r="D12" s="102"/>
      <c r="E12" s="102"/>
      <c r="F12" s="78"/>
      <c r="G12" s="78"/>
      <c r="H12" s="78"/>
      <c r="I12" s="79"/>
    </row>
    <row r="13" spans="1:9" x14ac:dyDescent="0.25">
      <c r="A13" s="97" t="s">
        <v>40</v>
      </c>
      <c r="B13" s="98"/>
      <c r="C13" s="98"/>
      <c r="D13" s="98"/>
      <c r="E13" s="98"/>
      <c r="F13" s="80"/>
      <c r="G13" s="80"/>
      <c r="H13" s="80"/>
      <c r="I13" s="79"/>
    </row>
    <row r="14" spans="1:9" x14ac:dyDescent="0.25">
      <c r="A14" s="84" t="s">
        <v>64</v>
      </c>
      <c r="B14" s="85"/>
      <c r="C14" s="85"/>
      <c r="D14" s="85"/>
      <c r="E14" s="85"/>
      <c r="F14" s="77">
        <f t="shared" ref="F14:I14" si="1">F8-F11</f>
        <v>61.349999999976717</v>
      </c>
      <c r="G14" s="77">
        <f t="shared" si="1"/>
        <v>15.979999999981374</v>
      </c>
      <c r="H14" s="77">
        <f t="shared" si="1"/>
        <v>15.979999999981374</v>
      </c>
      <c r="I14" s="77">
        <f t="shared" si="1"/>
        <v>15.979999999981374</v>
      </c>
    </row>
    <row r="15" spans="1:9" ht="18" x14ac:dyDescent="0.25">
      <c r="A15" s="22"/>
      <c r="B15" s="20"/>
      <c r="C15" s="20"/>
      <c r="D15" s="20"/>
      <c r="E15" s="20"/>
      <c r="F15" s="20"/>
      <c r="G15" s="21"/>
      <c r="H15" s="21"/>
      <c r="I15" s="21"/>
    </row>
    <row r="16" spans="1:9" ht="15.75" x14ac:dyDescent="0.25">
      <c r="A16" s="86" t="s">
        <v>25</v>
      </c>
      <c r="B16" s="87"/>
      <c r="C16" s="87"/>
      <c r="D16" s="87"/>
      <c r="E16" s="87"/>
      <c r="F16" s="87"/>
      <c r="G16" s="87"/>
      <c r="H16" s="87"/>
      <c r="I16" s="87"/>
    </row>
    <row r="17" spans="1:9" ht="18" x14ac:dyDescent="0.25">
      <c r="A17" s="22"/>
      <c r="B17" s="20"/>
      <c r="C17" s="20"/>
      <c r="D17" s="20"/>
      <c r="E17" s="20"/>
      <c r="F17" s="20"/>
      <c r="G17" s="21"/>
      <c r="H17" s="21"/>
      <c r="I17" s="21"/>
    </row>
    <row r="18" spans="1:9" ht="25.5" x14ac:dyDescent="0.25">
      <c r="A18" s="28"/>
      <c r="B18" s="29"/>
      <c r="C18" s="29"/>
      <c r="D18" s="30"/>
      <c r="E18" s="31"/>
      <c r="F18" s="3" t="s">
        <v>34</v>
      </c>
      <c r="G18" s="3" t="s">
        <v>43</v>
      </c>
      <c r="H18" s="3" t="s">
        <v>44</v>
      </c>
      <c r="I18" s="3" t="s">
        <v>45</v>
      </c>
    </row>
    <row r="19" spans="1:9" x14ac:dyDescent="0.25">
      <c r="A19" s="97" t="s">
        <v>41</v>
      </c>
      <c r="B19" s="98"/>
      <c r="C19" s="98"/>
      <c r="D19" s="98"/>
      <c r="E19" s="98"/>
      <c r="F19" s="45"/>
      <c r="G19" s="45"/>
      <c r="H19" s="45"/>
      <c r="I19" s="44"/>
    </row>
    <row r="20" spans="1:9" x14ac:dyDescent="0.25">
      <c r="A20" s="97" t="s">
        <v>42</v>
      </c>
      <c r="B20" s="98"/>
      <c r="C20" s="98"/>
      <c r="D20" s="98"/>
      <c r="E20" s="98"/>
      <c r="F20" s="45"/>
      <c r="G20" s="45"/>
      <c r="H20" s="45"/>
      <c r="I20" s="44"/>
    </row>
    <row r="21" spans="1:9" x14ac:dyDescent="0.25">
      <c r="A21" s="84" t="s">
        <v>2</v>
      </c>
      <c r="B21" s="85"/>
      <c r="C21" s="85"/>
      <c r="D21" s="85"/>
      <c r="E21" s="85"/>
      <c r="F21" s="77">
        <f t="shared" ref="F21:I21" si="2">F19-F20</f>
        <v>0</v>
      </c>
      <c r="G21" s="77">
        <f t="shared" si="2"/>
        <v>0</v>
      </c>
      <c r="H21" s="77">
        <f t="shared" si="2"/>
        <v>0</v>
      </c>
      <c r="I21" s="77">
        <f t="shared" si="2"/>
        <v>0</v>
      </c>
    </row>
    <row r="22" spans="1:9" x14ac:dyDescent="0.25">
      <c r="A22" s="84" t="s">
        <v>65</v>
      </c>
      <c r="B22" s="85"/>
      <c r="C22" s="85"/>
      <c r="D22" s="85"/>
      <c r="E22" s="85"/>
      <c r="F22" s="77">
        <f t="shared" ref="F22:I22" si="3">F14+F21</f>
        <v>61.349999999976717</v>
      </c>
      <c r="G22" s="77">
        <f t="shared" si="3"/>
        <v>15.979999999981374</v>
      </c>
      <c r="H22" s="77">
        <f t="shared" si="3"/>
        <v>15.979999999981374</v>
      </c>
      <c r="I22" s="77">
        <f t="shared" si="3"/>
        <v>15.979999999981374</v>
      </c>
    </row>
    <row r="23" spans="1:9" ht="18" x14ac:dyDescent="0.25">
      <c r="A23" s="19"/>
      <c r="B23" s="20"/>
      <c r="C23" s="20"/>
      <c r="D23" s="20"/>
      <c r="E23" s="20"/>
      <c r="F23" s="20"/>
      <c r="G23" s="21"/>
      <c r="H23" s="21"/>
      <c r="I23" s="21"/>
    </row>
    <row r="24" spans="1:9" ht="15.75" x14ac:dyDescent="0.25">
      <c r="A24" s="86" t="s">
        <v>66</v>
      </c>
      <c r="B24" s="87"/>
      <c r="C24" s="87"/>
      <c r="D24" s="87"/>
      <c r="E24" s="87"/>
      <c r="F24" s="87"/>
      <c r="G24" s="87"/>
      <c r="H24" s="87"/>
      <c r="I24" s="87"/>
    </row>
    <row r="25" spans="1:9" ht="15.75" x14ac:dyDescent="0.25">
      <c r="A25" s="41"/>
      <c r="B25" s="42"/>
      <c r="C25" s="42"/>
      <c r="D25" s="42"/>
      <c r="E25" s="42"/>
      <c r="F25" s="42"/>
      <c r="G25" s="42"/>
      <c r="H25" s="42"/>
      <c r="I25" s="42"/>
    </row>
    <row r="26" spans="1:9" ht="25.5" x14ac:dyDescent="0.25">
      <c r="A26" s="28"/>
      <c r="B26" s="29"/>
      <c r="C26" s="29"/>
      <c r="D26" s="30"/>
      <c r="E26" s="31"/>
      <c r="F26" s="3" t="s">
        <v>34</v>
      </c>
      <c r="G26" s="3" t="s">
        <v>43</v>
      </c>
      <c r="H26" s="3" t="s">
        <v>44</v>
      </c>
      <c r="I26" s="3" t="s">
        <v>45</v>
      </c>
    </row>
    <row r="27" spans="1:9" ht="15" customHeight="1" x14ac:dyDescent="0.25">
      <c r="A27" s="88" t="s">
        <v>67</v>
      </c>
      <c r="B27" s="89"/>
      <c r="C27" s="89"/>
      <c r="D27" s="89"/>
      <c r="E27" s="90"/>
      <c r="F27" s="129">
        <v>61.35</v>
      </c>
      <c r="G27" s="129">
        <v>15.98</v>
      </c>
      <c r="H27" s="129">
        <v>15.98</v>
      </c>
      <c r="I27" s="130">
        <v>15.98</v>
      </c>
    </row>
    <row r="28" spans="1:9" ht="15" customHeight="1" x14ac:dyDescent="0.25">
      <c r="A28" s="84" t="s">
        <v>68</v>
      </c>
      <c r="B28" s="85"/>
      <c r="C28" s="85"/>
      <c r="D28" s="85"/>
      <c r="E28" s="85"/>
      <c r="F28" s="131"/>
      <c r="G28" s="131"/>
      <c r="H28" s="131"/>
      <c r="I28" s="132"/>
    </row>
    <row r="29" spans="1:9" ht="45" customHeight="1" x14ac:dyDescent="0.25">
      <c r="A29" s="91" t="s">
        <v>69</v>
      </c>
      <c r="B29" s="92"/>
      <c r="C29" s="92"/>
      <c r="D29" s="92"/>
      <c r="E29" s="93"/>
      <c r="F29" s="131"/>
      <c r="G29" s="131"/>
      <c r="H29" s="131"/>
      <c r="I29" s="132"/>
    </row>
    <row r="30" spans="1:9" ht="15.75" x14ac:dyDescent="0.25">
      <c r="A30" s="48"/>
      <c r="B30" s="49"/>
      <c r="C30" s="49"/>
      <c r="D30" s="49"/>
      <c r="E30" s="49"/>
      <c r="F30" s="49"/>
      <c r="G30" s="49"/>
      <c r="H30" s="49"/>
      <c r="I30" s="49"/>
    </row>
    <row r="31" spans="1:9" ht="15.75" x14ac:dyDescent="0.25">
      <c r="A31" s="94" t="s">
        <v>63</v>
      </c>
      <c r="B31" s="94"/>
      <c r="C31" s="94"/>
      <c r="D31" s="94"/>
      <c r="E31" s="94"/>
      <c r="F31" s="94"/>
      <c r="G31" s="94"/>
      <c r="H31" s="94"/>
      <c r="I31" s="94"/>
    </row>
    <row r="32" spans="1:9" ht="18" x14ac:dyDescent="0.25">
      <c r="A32" s="50"/>
      <c r="B32" s="51"/>
      <c r="C32" s="51"/>
      <c r="D32" s="51"/>
      <c r="E32" s="51"/>
      <c r="F32" s="51"/>
      <c r="G32" s="52"/>
      <c r="H32" s="52"/>
      <c r="I32" s="52"/>
    </row>
    <row r="33" spans="1:9" ht="25.5" x14ac:dyDescent="0.25">
      <c r="A33" s="53"/>
      <c r="B33" s="54"/>
      <c r="C33" s="54"/>
      <c r="D33" s="55"/>
      <c r="E33" s="56"/>
      <c r="F33" s="57" t="s">
        <v>34</v>
      </c>
      <c r="G33" s="57" t="s">
        <v>43</v>
      </c>
      <c r="H33" s="57" t="s">
        <v>44</v>
      </c>
      <c r="I33" s="57" t="s">
        <v>45</v>
      </c>
    </row>
    <row r="34" spans="1:9" x14ac:dyDescent="0.25">
      <c r="A34" s="88" t="s">
        <v>67</v>
      </c>
      <c r="B34" s="89"/>
      <c r="C34" s="89"/>
      <c r="D34" s="89"/>
      <c r="E34" s="90"/>
      <c r="F34" s="46" t="e">
        <f>#REF!</f>
        <v>#REF!</v>
      </c>
      <c r="G34" s="46" t="e">
        <f>F37</f>
        <v>#REF!</v>
      </c>
      <c r="H34" s="46" t="e">
        <f>G37</f>
        <v>#REF!</v>
      </c>
      <c r="I34" s="47" t="e">
        <f>H37</f>
        <v>#REF!</v>
      </c>
    </row>
    <row r="35" spans="1:9" ht="28.5" customHeight="1" x14ac:dyDescent="0.25">
      <c r="A35" s="88" t="s">
        <v>70</v>
      </c>
      <c r="B35" s="89"/>
      <c r="C35" s="89"/>
      <c r="D35" s="89"/>
      <c r="E35" s="90"/>
      <c r="F35" s="46">
        <v>0</v>
      </c>
      <c r="G35" s="46">
        <v>0</v>
      </c>
      <c r="H35" s="46">
        <v>0</v>
      </c>
      <c r="I35" s="47">
        <v>0</v>
      </c>
    </row>
    <row r="36" spans="1:9" x14ac:dyDescent="0.25">
      <c r="A36" s="88" t="s">
        <v>71</v>
      </c>
      <c r="B36" s="95"/>
      <c r="C36" s="95"/>
      <c r="D36" s="95"/>
      <c r="E36" s="96"/>
      <c r="F36" s="46">
        <v>0</v>
      </c>
      <c r="G36" s="46">
        <v>0</v>
      </c>
      <c r="H36" s="46">
        <v>0</v>
      </c>
      <c r="I36" s="47">
        <v>0</v>
      </c>
    </row>
    <row r="37" spans="1:9" ht="15" customHeight="1" x14ac:dyDescent="0.25">
      <c r="A37" s="84" t="s">
        <v>68</v>
      </c>
      <c r="B37" s="85"/>
      <c r="C37" s="85"/>
      <c r="D37" s="85"/>
      <c r="E37" s="85"/>
      <c r="F37" s="32" t="e">
        <f t="shared" ref="F37:I37" si="4">F34-F35+F36</f>
        <v>#REF!</v>
      </c>
      <c r="G37" s="32" t="e">
        <f t="shared" si="4"/>
        <v>#REF!</v>
      </c>
      <c r="H37" s="32" t="e">
        <f t="shared" si="4"/>
        <v>#REF!</v>
      </c>
      <c r="I37" s="58" t="e">
        <f t="shared" si="4"/>
        <v>#REF!</v>
      </c>
    </row>
    <row r="38" spans="1:9" ht="17.25" customHeight="1" x14ac:dyDescent="0.25"/>
    <row r="39" spans="1:9" x14ac:dyDescent="0.25">
      <c r="A39" s="82" t="s">
        <v>36</v>
      </c>
      <c r="B39" s="83"/>
      <c r="C39" s="83"/>
      <c r="D39" s="83"/>
      <c r="E39" s="83"/>
      <c r="F39" s="83"/>
      <c r="G39" s="83"/>
      <c r="H39" s="83"/>
      <c r="I39" s="83"/>
    </row>
    <row r="40" spans="1:9" ht="9" customHeight="1" x14ac:dyDescent="0.25"/>
  </sheetData>
  <mergeCells count="24">
    <mergeCell ref="A20:E20"/>
    <mergeCell ref="A1:I1"/>
    <mergeCell ref="A3:I3"/>
    <mergeCell ref="A5:I5"/>
    <mergeCell ref="A8:E8"/>
    <mergeCell ref="A9:E9"/>
    <mergeCell ref="A10:E10"/>
    <mergeCell ref="A12:E12"/>
    <mergeCell ref="A13:E13"/>
    <mergeCell ref="A14:E14"/>
    <mergeCell ref="A16:I16"/>
    <mergeCell ref="A19:E19"/>
    <mergeCell ref="A39:I39"/>
    <mergeCell ref="A21:E21"/>
    <mergeCell ref="A22:E22"/>
    <mergeCell ref="A24:I24"/>
    <mergeCell ref="A27:E27"/>
    <mergeCell ref="A28:E28"/>
    <mergeCell ref="A29:E29"/>
    <mergeCell ref="A31:I31"/>
    <mergeCell ref="A34:E34"/>
    <mergeCell ref="A35:E35"/>
    <mergeCell ref="A36:E36"/>
    <mergeCell ref="A37:E37"/>
  </mergeCells>
  <pageMargins left="0.7" right="0.7" top="0.75" bottom="0.75" header="0.3" footer="0.3"/>
  <pageSetup paperSize="9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Y29"/>
  <sheetViews>
    <sheetView topLeftCell="A4" workbookViewId="0">
      <selection activeCell="B27" sqref="B27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7" width="25.28515625" customWidth="1"/>
    <col min="9" max="9" width="14.140625" bestFit="1" customWidth="1"/>
  </cols>
  <sheetData>
    <row r="1" spans="1:77" ht="42" customHeight="1" x14ac:dyDescent="0.25">
      <c r="A1" s="86" t="s">
        <v>31</v>
      </c>
      <c r="B1" s="86"/>
      <c r="C1" s="86"/>
      <c r="D1" s="86"/>
      <c r="E1" s="86"/>
      <c r="F1" s="86"/>
      <c r="G1" s="86"/>
    </row>
    <row r="2" spans="1:77" ht="18" customHeight="1" x14ac:dyDescent="0.25">
      <c r="A2" s="4"/>
      <c r="B2" s="4"/>
      <c r="C2" s="4"/>
      <c r="D2" s="4"/>
      <c r="E2" s="4"/>
      <c r="F2" s="4"/>
      <c r="G2" s="4"/>
    </row>
    <row r="3" spans="1:77" ht="15.75" customHeight="1" x14ac:dyDescent="0.25">
      <c r="A3" s="86" t="s">
        <v>18</v>
      </c>
      <c r="B3" s="86"/>
      <c r="C3" s="86"/>
      <c r="D3" s="86"/>
      <c r="E3" s="86"/>
      <c r="F3" s="86"/>
      <c r="G3" s="86"/>
    </row>
    <row r="4" spans="1:77" ht="18" x14ac:dyDescent="0.25">
      <c r="A4" s="4"/>
      <c r="B4" s="4"/>
      <c r="C4" s="4"/>
      <c r="D4" s="4"/>
      <c r="E4" s="4"/>
      <c r="F4" s="5"/>
      <c r="G4" s="5"/>
    </row>
    <row r="5" spans="1:77" ht="18" customHeight="1" x14ac:dyDescent="0.25">
      <c r="A5" s="86" t="s">
        <v>4</v>
      </c>
      <c r="B5" s="86"/>
      <c r="C5" s="86"/>
      <c r="D5" s="86"/>
      <c r="E5" s="86"/>
      <c r="F5" s="86"/>
      <c r="G5" s="86"/>
    </row>
    <row r="6" spans="1:77" ht="18" x14ac:dyDescent="0.25">
      <c r="A6" s="4"/>
      <c r="B6" s="4"/>
      <c r="C6" s="4"/>
      <c r="D6" s="4"/>
      <c r="E6" s="4"/>
      <c r="F6" s="5"/>
      <c r="G6" s="5"/>
    </row>
    <row r="7" spans="1:77" ht="15.75" customHeight="1" x14ac:dyDescent="0.25">
      <c r="A7" s="86" t="s">
        <v>46</v>
      </c>
      <c r="B7" s="86"/>
      <c r="C7" s="86"/>
      <c r="D7" s="86"/>
      <c r="E7" s="86"/>
      <c r="F7" s="86"/>
      <c r="G7" s="86"/>
    </row>
    <row r="8" spans="1:77" ht="18" x14ac:dyDescent="0.25">
      <c r="A8" s="4"/>
      <c r="B8" s="4"/>
      <c r="C8" s="4"/>
      <c r="D8" s="4"/>
      <c r="E8" s="4"/>
      <c r="F8" s="5"/>
      <c r="G8" s="5"/>
    </row>
    <row r="9" spans="1:77" ht="25.5" x14ac:dyDescent="0.25">
      <c r="A9" s="18" t="s">
        <v>5</v>
      </c>
      <c r="B9" s="17" t="s">
        <v>6</v>
      </c>
      <c r="C9" s="17" t="s">
        <v>3</v>
      </c>
      <c r="D9" s="18" t="s">
        <v>34</v>
      </c>
      <c r="E9" s="18" t="s">
        <v>32</v>
      </c>
      <c r="F9" s="18" t="s">
        <v>26</v>
      </c>
      <c r="G9" s="18" t="s">
        <v>33</v>
      </c>
    </row>
    <row r="10" spans="1:77" x14ac:dyDescent="0.25">
      <c r="A10" s="37"/>
      <c r="B10" s="38"/>
      <c r="C10" s="36" t="s">
        <v>0</v>
      </c>
      <c r="D10" s="37"/>
      <c r="E10" s="67"/>
      <c r="F10" s="67"/>
      <c r="G10" s="67"/>
    </row>
    <row r="11" spans="1:77" ht="15.75" customHeight="1" x14ac:dyDescent="0.25">
      <c r="A11" s="10">
        <v>6</v>
      </c>
      <c r="B11" s="10"/>
      <c r="C11" s="10" t="s">
        <v>7</v>
      </c>
      <c r="D11" s="81">
        <f>SUM(D12:D14)</f>
        <v>535665.93999999994</v>
      </c>
      <c r="E11" s="63">
        <v>596355.63</v>
      </c>
      <c r="F11" s="63">
        <f>SUM(F12:F15)</f>
        <v>611264.14</v>
      </c>
      <c r="G11" s="63">
        <f>SUM(G12:G15)</f>
        <v>626545.34000000008</v>
      </c>
    </row>
    <row r="12" spans="1:77" ht="38.25" x14ac:dyDescent="0.25">
      <c r="A12" s="10"/>
      <c r="B12" s="15">
        <v>63</v>
      </c>
      <c r="C12" s="15" t="s">
        <v>27</v>
      </c>
      <c r="D12" s="63">
        <v>467122.32</v>
      </c>
      <c r="E12" s="63">
        <v>524024.75</v>
      </c>
      <c r="F12" s="63">
        <v>537125.4</v>
      </c>
      <c r="G12" s="63">
        <v>550553.54</v>
      </c>
    </row>
    <row r="13" spans="1:77" x14ac:dyDescent="0.25">
      <c r="A13" s="11"/>
      <c r="B13" s="25" t="s">
        <v>28</v>
      </c>
      <c r="C13" s="12"/>
      <c r="D13" s="8"/>
      <c r="E13" s="63"/>
      <c r="F13" s="63"/>
      <c r="G13" s="63"/>
    </row>
    <row r="14" spans="1:77" ht="38.25" x14ac:dyDescent="0.25">
      <c r="A14" s="11"/>
      <c r="B14" s="11">
        <v>67</v>
      </c>
      <c r="C14" s="15" t="s">
        <v>29</v>
      </c>
      <c r="D14" s="63">
        <v>68543.62</v>
      </c>
      <c r="E14" s="81">
        <v>72314.87</v>
      </c>
      <c r="F14">
        <v>74122.759999999995</v>
      </c>
      <c r="G14" s="63">
        <v>75975.820000000007</v>
      </c>
    </row>
    <row r="15" spans="1:77" x14ac:dyDescent="0.25">
      <c r="A15" s="15">
        <v>9</v>
      </c>
      <c r="B15" s="15">
        <v>92</v>
      </c>
      <c r="C15" s="12" t="s">
        <v>74</v>
      </c>
      <c r="D15" s="63">
        <v>61.35</v>
      </c>
      <c r="E15" s="64">
        <v>15.98</v>
      </c>
      <c r="F15" s="63">
        <v>15.98</v>
      </c>
      <c r="G15" s="63">
        <v>15.98</v>
      </c>
      <c r="H15" s="65"/>
      <c r="I15" s="66"/>
      <c r="J15" s="66"/>
      <c r="K15" s="66"/>
      <c r="L15" s="66"/>
      <c r="M15" s="66"/>
      <c r="N15" s="66"/>
      <c r="O15" s="66"/>
      <c r="P15" s="66"/>
      <c r="Q15" s="66"/>
      <c r="R15" s="66"/>
      <c r="S15" s="66"/>
      <c r="T15" s="66"/>
      <c r="U15" s="66"/>
      <c r="V15" s="66"/>
      <c r="W15" s="66"/>
      <c r="X15" s="66"/>
      <c r="Y15" s="66"/>
      <c r="Z15" s="66"/>
      <c r="AA15" s="66"/>
      <c r="AB15" s="66"/>
      <c r="AC15" s="66"/>
      <c r="AD15" s="66"/>
      <c r="AE15" s="66"/>
      <c r="AF15" s="66"/>
      <c r="AG15" s="66"/>
      <c r="AH15" s="66"/>
      <c r="AI15" s="66"/>
      <c r="AJ15" s="66"/>
      <c r="AK15" s="66"/>
      <c r="AL15" s="66"/>
      <c r="AM15" s="66"/>
      <c r="AN15" s="66"/>
      <c r="AO15" s="66"/>
      <c r="AP15" s="66"/>
      <c r="AQ15" s="66"/>
      <c r="AR15" s="66"/>
      <c r="AS15" s="66"/>
      <c r="AT15" s="66"/>
      <c r="AU15" s="66"/>
      <c r="AV15" s="66"/>
      <c r="AW15" s="66"/>
      <c r="AX15" s="66"/>
      <c r="AY15" s="66"/>
      <c r="AZ15" s="66"/>
      <c r="BA15" s="66"/>
      <c r="BB15" s="66"/>
      <c r="BC15" s="66"/>
      <c r="BD15" s="66"/>
      <c r="BE15" s="66"/>
      <c r="BF15" s="66"/>
      <c r="BG15" s="66"/>
      <c r="BH15" s="66"/>
      <c r="BI15" s="66"/>
      <c r="BJ15" s="66"/>
      <c r="BK15" s="66"/>
      <c r="BL15" s="66"/>
      <c r="BM15" s="66"/>
      <c r="BN15" s="66"/>
      <c r="BO15" s="66"/>
      <c r="BP15" s="66"/>
      <c r="BQ15" s="66"/>
      <c r="BR15" s="66"/>
      <c r="BS15" s="66"/>
      <c r="BT15" s="66"/>
      <c r="BU15" s="66"/>
      <c r="BV15" s="66"/>
      <c r="BW15" s="66"/>
      <c r="BX15" s="66"/>
      <c r="BY15" s="66"/>
    </row>
    <row r="18" spans="1:9" ht="15.75" x14ac:dyDescent="0.25">
      <c r="A18" s="86" t="s">
        <v>47</v>
      </c>
      <c r="B18" s="105"/>
      <c r="C18" s="105"/>
      <c r="D18" s="105"/>
      <c r="E18" s="105"/>
      <c r="F18" s="105"/>
      <c r="G18" s="105"/>
    </row>
    <row r="19" spans="1:9" ht="18" x14ac:dyDescent="0.25">
      <c r="A19" s="4"/>
      <c r="B19" s="4"/>
      <c r="C19" s="4"/>
      <c r="D19" s="4"/>
      <c r="E19" s="4"/>
      <c r="F19" s="5"/>
      <c r="G19" s="5"/>
    </row>
    <row r="20" spans="1:9" ht="25.5" x14ac:dyDescent="0.25">
      <c r="A20" s="18" t="s">
        <v>5</v>
      </c>
      <c r="B20" s="17" t="s">
        <v>6</v>
      </c>
      <c r="C20" s="17" t="s">
        <v>8</v>
      </c>
      <c r="D20" s="18" t="s">
        <v>34</v>
      </c>
      <c r="E20" s="18" t="s">
        <v>32</v>
      </c>
      <c r="F20" s="18" t="s">
        <v>26</v>
      </c>
      <c r="G20" s="18" t="s">
        <v>33</v>
      </c>
    </row>
    <row r="21" spans="1:9" x14ac:dyDescent="0.25">
      <c r="A21" s="37"/>
      <c r="B21" s="38"/>
      <c r="C21" s="36" t="s">
        <v>1</v>
      </c>
      <c r="D21" s="67">
        <f>SUM(D22,D26)</f>
        <v>535604.59</v>
      </c>
      <c r="E21" s="67">
        <f t="shared" ref="E21:G21" si="0">SUM(E22,E26)</f>
        <v>596339.65</v>
      </c>
      <c r="F21" s="67">
        <f t="shared" si="0"/>
        <v>611248.15999999992</v>
      </c>
      <c r="G21" s="67">
        <f t="shared" si="0"/>
        <v>626529.36</v>
      </c>
      <c r="I21" s="128"/>
    </row>
    <row r="22" spans="1:9" ht="15.75" customHeight="1" x14ac:dyDescent="0.25">
      <c r="A22" s="10">
        <v>3</v>
      </c>
      <c r="B22" s="10"/>
      <c r="C22" s="10" t="s">
        <v>9</v>
      </c>
      <c r="D22" s="71">
        <f>SUM(D23:D24)</f>
        <v>535604.59</v>
      </c>
      <c r="E22" s="71">
        <f t="shared" ref="E22:G22" si="1">SUM(E23:E24)</f>
        <v>596339.65</v>
      </c>
      <c r="F22" s="71">
        <f t="shared" si="1"/>
        <v>611248.15999999992</v>
      </c>
      <c r="G22" s="71">
        <f t="shared" si="1"/>
        <v>626529.36</v>
      </c>
    </row>
    <row r="23" spans="1:9" ht="15.75" customHeight="1" x14ac:dyDescent="0.25">
      <c r="A23" s="10"/>
      <c r="B23" s="15">
        <v>31</v>
      </c>
      <c r="C23" s="15" t="s">
        <v>10</v>
      </c>
      <c r="D23" s="63">
        <v>445415.83</v>
      </c>
      <c r="E23" s="63">
        <v>494905.82</v>
      </c>
      <c r="F23" s="63">
        <v>507278.47</v>
      </c>
      <c r="G23" s="63">
        <v>519960.43</v>
      </c>
    </row>
    <row r="24" spans="1:9" x14ac:dyDescent="0.25">
      <c r="A24" s="11"/>
      <c r="B24" s="11">
        <v>32</v>
      </c>
      <c r="C24" s="11" t="s">
        <v>21</v>
      </c>
      <c r="D24" s="63">
        <f>90250.11-61.35</f>
        <v>90188.76</v>
      </c>
      <c r="E24" s="63">
        <f>101449.81-15.98</f>
        <v>101433.83</v>
      </c>
      <c r="F24" s="63">
        <f>103985.67-15.98</f>
        <v>103969.69</v>
      </c>
      <c r="G24" s="63">
        <f>106584.91-15.98</f>
        <v>106568.93000000001</v>
      </c>
      <c r="I24" s="128"/>
    </row>
    <row r="25" spans="1:9" x14ac:dyDescent="0.25">
      <c r="A25" s="11"/>
      <c r="B25" s="25" t="s">
        <v>28</v>
      </c>
      <c r="C25" s="12"/>
      <c r="D25" s="63"/>
      <c r="E25" s="63"/>
      <c r="F25" s="63"/>
      <c r="G25" s="63"/>
    </row>
    <row r="26" spans="1:9" ht="25.5" x14ac:dyDescent="0.25">
      <c r="A26" s="13">
        <v>4</v>
      </c>
      <c r="B26" s="14"/>
      <c r="C26" s="23" t="s">
        <v>11</v>
      </c>
      <c r="D26" s="71"/>
      <c r="E26" s="71"/>
      <c r="F26" s="71"/>
      <c r="G26" s="71"/>
    </row>
    <row r="27" spans="1:9" ht="38.25" x14ac:dyDescent="0.25">
      <c r="A27" s="15"/>
      <c r="B27" s="15">
        <v>41</v>
      </c>
      <c r="C27" s="24" t="s">
        <v>12</v>
      </c>
      <c r="D27" s="63"/>
      <c r="E27" s="63"/>
      <c r="F27" s="63"/>
      <c r="G27" s="72"/>
    </row>
    <row r="28" spans="1:9" ht="39.75" customHeight="1" x14ac:dyDescent="0.25">
      <c r="A28" s="124"/>
      <c r="B28" s="124">
        <v>42</v>
      </c>
      <c r="C28" s="126" t="s">
        <v>94</v>
      </c>
      <c r="D28" s="127"/>
      <c r="E28" s="127"/>
      <c r="F28" s="127"/>
      <c r="G28" s="127"/>
    </row>
    <row r="29" spans="1:9" x14ac:dyDescent="0.25">
      <c r="C29" s="125"/>
    </row>
  </sheetData>
  <mergeCells count="5">
    <mergeCell ref="A18:G18"/>
    <mergeCell ref="A1:G1"/>
    <mergeCell ref="A3:G3"/>
    <mergeCell ref="A5:G5"/>
    <mergeCell ref="A7:G7"/>
  </mergeCells>
  <pageMargins left="0.7" right="0.7" top="0.75" bottom="0.75" header="0.3" footer="0.3"/>
  <pageSetup paperSize="9" scale="8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2"/>
  <sheetViews>
    <sheetView topLeftCell="A10" workbookViewId="0">
      <selection activeCell="B11" sqref="A11:E31"/>
    </sheetView>
  </sheetViews>
  <sheetFormatPr defaultRowHeight="15" x14ac:dyDescent="0.25"/>
  <cols>
    <col min="1" max="5" width="25.28515625" customWidth="1"/>
    <col min="7" max="7" width="14.140625" bestFit="1" customWidth="1"/>
  </cols>
  <sheetData>
    <row r="1" spans="1:10" ht="42" customHeight="1" x14ac:dyDescent="0.25">
      <c r="A1" s="86" t="s">
        <v>31</v>
      </c>
      <c r="B1" s="86"/>
      <c r="C1" s="86"/>
      <c r="D1" s="86"/>
      <c r="E1" s="86"/>
    </row>
    <row r="2" spans="1:10" ht="18" customHeight="1" x14ac:dyDescent="0.25">
      <c r="A2" s="22"/>
      <c r="B2" s="22"/>
      <c r="C2" s="22"/>
      <c r="D2" s="22"/>
      <c r="E2" s="22"/>
    </row>
    <row r="3" spans="1:10" ht="15.75" customHeight="1" x14ac:dyDescent="0.25">
      <c r="A3" s="86" t="s">
        <v>18</v>
      </c>
      <c r="B3" s="86"/>
      <c r="C3" s="86"/>
      <c r="D3" s="86"/>
      <c r="E3" s="86"/>
    </row>
    <row r="4" spans="1:10" ht="18" x14ac:dyDescent="0.25">
      <c r="B4" s="22"/>
      <c r="C4" s="22"/>
      <c r="D4" s="5"/>
      <c r="E4" s="5"/>
    </row>
    <row r="5" spans="1:10" ht="18" customHeight="1" x14ac:dyDescent="0.25">
      <c r="A5" s="86" t="s">
        <v>4</v>
      </c>
      <c r="B5" s="86"/>
      <c r="C5" s="86"/>
      <c r="D5" s="86"/>
      <c r="E5" s="86"/>
    </row>
    <row r="6" spans="1:10" ht="18" x14ac:dyDescent="0.25">
      <c r="A6" s="22"/>
      <c r="B6" s="22"/>
      <c r="C6" s="22"/>
      <c r="D6" s="5"/>
      <c r="E6" s="5"/>
    </row>
    <row r="7" spans="1:10" ht="15.75" customHeight="1" x14ac:dyDescent="0.25">
      <c r="A7" s="86" t="s">
        <v>48</v>
      </c>
      <c r="B7" s="86"/>
      <c r="C7" s="86"/>
      <c r="D7" s="86"/>
      <c r="E7" s="86"/>
    </row>
    <row r="8" spans="1:10" ht="18" x14ac:dyDescent="0.25">
      <c r="A8" s="22"/>
      <c r="B8" s="22"/>
      <c r="C8" s="22"/>
      <c r="D8" s="5"/>
      <c r="E8" s="5"/>
    </row>
    <row r="9" spans="1:10" ht="25.5" x14ac:dyDescent="0.25">
      <c r="A9" s="18" t="s">
        <v>50</v>
      </c>
      <c r="B9" s="18" t="s">
        <v>34</v>
      </c>
      <c r="C9" s="18" t="s">
        <v>32</v>
      </c>
      <c r="D9" s="18" t="s">
        <v>26</v>
      </c>
      <c r="E9" s="18" t="s">
        <v>33</v>
      </c>
    </row>
    <row r="10" spans="1:10" x14ac:dyDescent="0.25">
      <c r="A10" s="39" t="s">
        <v>0</v>
      </c>
      <c r="B10" s="67">
        <f>SUM(B11,B14,B17)</f>
        <v>535927.29</v>
      </c>
      <c r="C10" s="67">
        <f>SUM(C11,C14,C17)</f>
        <v>596355.63</v>
      </c>
      <c r="D10" s="67">
        <f>SUM(D11,D14,D17)</f>
        <v>611264.14</v>
      </c>
      <c r="E10" s="67">
        <f t="shared" ref="E10" si="0">SUM(E11,E14,E17)</f>
        <v>626545.34000000008</v>
      </c>
    </row>
    <row r="11" spans="1:10" x14ac:dyDescent="0.25">
      <c r="A11" s="23" t="s">
        <v>53</v>
      </c>
      <c r="B11" s="67"/>
      <c r="C11" s="67"/>
      <c r="D11" s="67"/>
      <c r="E11" s="67"/>
    </row>
    <row r="12" spans="1:10" x14ac:dyDescent="0.25">
      <c r="A12" s="12" t="s">
        <v>54</v>
      </c>
      <c r="B12" s="63"/>
      <c r="C12" s="63"/>
      <c r="D12" s="63"/>
      <c r="E12" s="63"/>
      <c r="G12" s="128"/>
      <c r="H12" s="128"/>
      <c r="I12" s="128"/>
      <c r="J12" s="128"/>
    </row>
    <row r="13" spans="1:10" x14ac:dyDescent="0.25">
      <c r="A13" s="11" t="s">
        <v>28</v>
      </c>
      <c r="B13" s="63"/>
      <c r="C13" s="63"/>
      <c r="D13" s="63"/>
      <c r="E13" s="63"/>
      <c r="G13" s="128"/>
      <c r="H13" s="128"/>
      <c r="I13" s="128"/>
      <c r="J13" s="128"/>
    </row>
    <row r="14" spans="1:10" ht="25.5" x14ac:dyDescent="0.25">
      <c r="A14" s="10" t="s">
        <v>52</v>
      </c>
      <c r="B14" s="63">
        <f>SUM(B15:B16)</f>
        <v>68604.97</v>
      </c>
      <c r="C14" s="63">
        <f>SUM(C15:C16)</f>
        <v>72330.849999999991</v>
      </c>
      <c r="D14" s="63">
        <f t="shared" ref="D14:E14" si="1">SUM(D15:D16)</f>
        <v>74138.739999999991</v>
      </c>
      <c r="E14" s="63">
        <f t="shared" si="1"/>
        <v>75991.8</v>
      </c>
      <c r="G14" s="128"/>
      <c r="H14" s="128"/>
      <c r="I14" s="128"/>
      <c r="J14" s="128"/>
    </row>
    <row r="15" spans="1:10" x14ac:dyDescent="0.25">
      <c r="A15" s="16" t="s">
        <v>97</v>
      </c>
      <c r="B15" s="63">
        <v>61.35</v>
      </c>
      <c r="C15" s="63">
        <v>15.98</v>
      </c>
      <c r="D15" s="63">
        <v>15.98</v>
      </c>
      <c r="E15" s="63">
        <v>15.98</v>
      </c>
      <c r="G15" s="128"/>
      <c r="H15" s="128"/>
      <c r="I15" s="128"/>
      <c r="J15" s="128"/>
    </row>
    <row r="16" spans="1:10" ht="25.5" x14ac:dyDescent="0.25">
      <c r="A16" s="16" t="s">
        <v>96</v>
      </c>
      <c r="B16" s="63">
        <v>68543.62</v>
      </c>
      <c r="C16" s="63">
        <v>72314.87</v>
      </c>
      <c r="D16" s="63">
        <v>74122.759999999995</v>
      </c>
      <c r="E16" s="63">
        <v>75975.820000000007</v>
      </c>
      <c r="G16" s="128"/>
      <c r="H16" s="128"/>
      <c r="I16" s="128"/>
      <c r="J16" s="128"/>
    </row>
    <row r="17" spans="1:10" x14ac:dyDescent="0.25">
      <c r="A17" s="39" t="s">
        <v>51</v>
      </c>
      <c r="B17" s="63">
        <f>SUM(B18)</f>
        <v>467322.32</v>
      </c>
      <c r="C17" s="63">
        <f>SUM(C18)</f>
        <v>524024.78</v>
      </c>
      <c r="D17" s="63">
        <f t="shared" ref="D17:E17" si="2">SUM(D18)</f>
        <v>537125.4</v>
      </c>
      <c r="E17" s="63">
        <f t="shared" si="2"/>
        <v>550553.54</v>
      </c>
    </row>
    <row r="18" spans="1:10" x14ac:dyDescent="0.25">
      <c r="A18" s="12" t="s">
        <v>95</v>
      </c>
      <c r="B18" s="63">
        <v>467322.32</v>
      </c>
      <c r="C18" s="63">
        <v>524024.78</v>
      </c>
      <c r="D18" s="63">
        <v>537125.4</v>
      </c>
      <c r="E18" s="72">
        <v>550553.54</v>
      </c>
    </row>
    <row r="21" spans="1:10" ht="15.75" customHeight="1" x14ac:dyDescent="0.25">
      <c r="A21" s="86" t="s">
        <v>49</v>
      </c>
      <c r="B21" s="86"/>
      <c r="C21" s="86"/>
      <c r="D21" s="86"/>
      <c r="E21" s="86"/>
    </row>
    <row r="22" spans="1:10" ht="18" x14ac:dyDescent="0.25">
      <c r="A22" s="22"/>
      <c r="B22" s="22"/>
      <c r="C22" s="22"/>
      <c r="D22" s="5"/>
      <c r="E22" s="5"/>
    </row>
    <row r="23" spans="1:10" ht="25.5" x14ac:dyDescent="0.25">
      <c r="A23" s="18" t="s">
        <v>50</v>
      </c>
      <c r="B23" s="18" t="s">
        <v>34</v>
      </c>
      <c r="C23" s="18" t="s">
        <v>32</v>
      </c>
      <c r="D23" s="18" t="s">
        <v>26</v>
      </c>
      <c r="E23" s="18" t="s">
        <v>33</v>
      </c>
    </row>
    <row r="24" spans="1:10" x14ac:dyDescent="0.25">
      <c r="A24" s="39" t="s">
        <v>1</v>
      </c>
      <c r="B24" s="67">
        <f>SUM(B28,B31)</f>
        <v>535927.29</v>
      </c>
      <c r="C24" s="67">
        <f t="shared" ref="C24:E24" si="3">SUM(C28,C31)</f>
        <v>596355.63</v>
      </c>
      <c r="D24" s="67">
        <f t="shared" si="3"/>
        <v>611264.14</v>
      </c>
      <c r="E24" s="67">
        <f t="shared" si="3"/>
        <v>626545.34000000008</v>
      </c>
    </row>
    <row r="25" spans="1:10" ht="15.75" customHeight="1" x14ac:dyDescent="0.25">
      <c r="A25" s="23" t="s">
        <v>53</v>
      </c>
      <c r="B25" s="8"/>
      <c r="C25" s="8"/>
      <c r="D25" s="8"/>
      <c r="E25" s="8"/>
    </row>
    <row r="26" spans="1:10" x14ac:dyDescent="0.25">
      <c r="A26" s="12" t="s">
        <v>54</v>
      </c>
      <c r="B26" s="8"/>
      <c r="C26" s="8"/>
      <c r="D26" s="8"/>
      <c r="E26" s="8"/>
    </row>
    <row r="27" spans="1:10" x14ac:dyDescent="0.25">
      <c r="A27" s="11" t="s">
        <v>28</v>
      </c>
      <c r="B27" s="8"/>
      <c r="C27" s="8"/>
      <c r="D27" s="8"/>
      <c r="E27" s="8"/>
    </row>
    <row r="28" spans="1:10" ht="25.5" x14ac:dyDescent="0.25">
      <c r="A28" s="10" t="s">
        <v>52</v>
      </c>
      <c r="B28" s="63">
        <f>SUM(B29:B30)</f>
        <v>68604.97</v>
      </c>
      <c r="C28" s="63">
        <f>SUM(C29:C30)</f>
        <v>72330.849999999991</v>
      </c>
      <c r="D28" s="63">
        <f t="shared" ref="D28" si="4">SUM(D29:D30)</f>
        <v>74138.739999999991</v>
      </c>
      <c r="E28" s="63">
        <f t="shared" ref="E28" si="5">SUM(E29:E30)</f>
        <v>75991.8</v>
      </c>
      <c r="G28" s="128"/>
      <c r="H28" s="128"/>
      <c r="I28" s="128"/>
      <c r="J28" s="128"/>
    </row>
    <row r="29" spans="1:10" x14ac:dyDescent="0.25">
      <c r="A29" s="16" t="s">
        <v>97</v>
      </c>
      <c r="B29" s="63">
        <v>61.35</v>
      </c>
      <c r="C29" s="63">
        <v>15.98</v>
      </c>
      <c r="D29" s="63">
        <v>15.98</v>
      </c>
      <c r="E29" s="63">
        <v>15.98</v>
      </c>
      <c r="G29" s="128"/>
      <c r="H29" s="128"/>
      <c r="I29" s="128"/>
      <c r="J29" s="128"/>
    </row>
    <row r="30" spans="1:10" ht="25.5" x14ac:dyDescent="0.25">
      <c r="A30" s="16" t="s">
        <v>96</v>
      </c>
      <c r="B30" s="63">
        <v>68543.62</v>
      </c>
      <c r="C30" s="63">
        <v>72314.87</v>
      </c>
      <c r="D30" s="63">
        <v>74122.759999999995</v>
      </c>
      <c r="E30" s="63">
        <v>75975.820000000007</v>
      </c>
      <c r="G30" s="128"/>
      <c r="H30" s="128"/>
      <c r="I30" s="128"/>
      <c r="J30" s="128"/>
    </row>
    <row r="31" spans="1:10" x14ac:dyDescent="0.25">
      <c r="A31" s="39" t="s">
        <v>51</v>
      </c>
      <c r="B31" s="63">
        <f>SUM(B32)</f>
        <v>467322.32</v>
      </c>
      <c r="C31" s="63">
        <f>SUM(C32)</f>
        <v>524024.78</v>
      </c>
      <c r="D31" s="63">
        <f t="shared" ref="D31" si="6">SUM(D32)</f>
        <v>537125.4</v>
      </c>
      <c r="E31" s="63">
        <f t="shared" ref="E31" si="7">SUM(E32)</f>
        <v>550553.54</v>
      </c>
    </row>
    <row r="32" spans="1:10" x14ac:dyDescent="0.25">
      <c r="A32" s="12" t="s">
        <v>95</v>
      </c>
      <c r="B32" s="63">
        <v>467322.32</v>
      </c>
      <c r="C32" s="63">
        <v>524024.78</v>
      </c>
      <c r="D32" s="63">
        <v>537125.4</v>
      </c>
      <c r="E32" s="72">
        <v>550553.54</v>
      </c>
    </row>
  </sheetData>
  <mergeCells count="5">
    <mergeCell ref="A1:E1"/>
    <mergeCell ref="A3:E3"/>
    <mergeCell ref="A5:E5"/>
    <mergeCell ref="A7:E7"/>
    <mergeCell ref="A21:E21"/>
  </mergeCells>
  <pageMargins left="0.7" right="0.7" top="0.75" bottom="0.75" header="0.3" footer="0.3"/>
  <pageSetup paperSize="9" scale="8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2"/>
  <sheetViews>
    <sheetView workbookViewId="0">
      <selection activeCell="B29" sqref="B29"/>
    </sheetView>
  </sheetViews>
  <sheetFormatPr defaultRowHeight="15" x14ac:dyDescent="0.25"/>
  <cols>
    <col min="1" max="1" width="37.7109375" customWidth="1"/>
    <col min="2" max="5" width="25.28515625" customWidth="1"/>
  </cols>
  <sheetData>
    <row r="1" spans="1:5" ht="42" customHeight="1" x14ac:dyDescent="0.25">
      <c r="A1" s="86" t="s">
        <v>31</v>
      </c>
      <c r="B1" s="86"/>
      <c r="C1" s="86"/>
      <c r="D1" s="86"/>
      <c r="E1" s="86"/>
    </row>
    <row r="2" spans="1:5" ht="18" customHeight="1" x14ac:dyDescent="0.25">
      <c r="A2" s="4"/>
      <c r="B2" s="4"/>
      <c r="C2" s="4"/>
      <c r="D2" s="4"/>
      <c r="E2" s="4"/>
    </row>
    <row r="3" spans="1:5" ht="15.75" x14ac:dyDescent="0.25">
      <c r="A3" s="86" t="s">
        <v>18</v>
      </c>
      <c r="B3" s="86"/>
      <c r="C3" s="86"/>
      <c r="D3" s="99"/>
      <c r="E3" s="99"/>
    </row>
    <row r="4" spans="1:5" ht="18" x14ac:dyDescent="0.25">
      <c r="A4" s="4"/>
      <c r="B4" s="4"/>
      <c r="C4" s="4"/>
      <c r="D4" s="5"/>
      <c r="E4" s="5"/>
    </row>
    <row r="5" spans="1:5" ht="18" customHeight="1" x14ac:dyDescent="0.25">
      <c r="A5" s="86" t="s">
        <v>4</v>
      </c>
      <c r="B5" s="87"/>
      <c r="C5" s="87"/>
      <c r="D5" s="87"/>
      <c r="E5" s="87"/>
    </row>
    <row r="6" spans="1:5" ht="18" x14ac:dyDescent="0.25">
      <c r="A6" s="4"/>
      <c r="B6" s="4"/>
      <c r="C6" s="4"/>
      <c r="D6" s="5"/>
      <c r="E6" s="5"/>
    </row>
    <row r="7" spans="1:5" ht="15.75" x14ac:dyDescent="0.25">
      <c r="A7" s="86" t="s">
        <v>13</v>
      </c>
      <c r="B7" s="105"/>
      <c r="C7" s="105"/>
      <c r="D7" s="105"/>
      <c r="E7" s="105"/>
    </row>
    <row r="8" spans="1:5" ht="18" x14ac:dyDescent="0.25">
      <c r="A8" s="4"/>
      <c r="B8" s="4"/>
      <c r="C8" s="4"/>
      <c r="D8" s="5"/>
      <c r="E8" s="5"/>
    </row>
    <row r="9" spans="1:5" ht="25.5" x14ac:dyDescent="0.25">
      <c r="A9" s="18" t="s">
        <v>50</v>
      </c>
      <c r="B9" s="18" t="s">
        <v>34</v>
      </c>
      <c r="C9" s="18" t="s">
        <v>32</v>
      </c>
      <c r="D9" s="18" t="s">
        <v>26</v>
      </c>
      <c r="E9" s="18" t="s">
        <v>33</v>
      </c>
    </row>
    <row r="10" spans="1:5" ht="15.75" customHeight="1" x14ac:dyDescent="0.25">
      <c r="A10" s="10" t="s">
        <v>14</v>
      </c>
      <c r="B10" s="59">
        <v>535727.29</v>
      </c>
      <c r="C10" s="59">
        <v>596355.63</v>
      </c>
      <c r="D10" s="59">
        <v>611248.14</v>
      </c>
      <c r="E10" s="59">
        <v>626529.35</v>
      </c>
    </row>
    <row r="11" spans="1:5" ht="15.75" customHeight="1" x14ac:dyDescent="0.25">
      <c r="A11" s="10" t="s">
        <v>72</v>
      </c>
      <c r="B11" s="59"/>
      <c r="C11" s="59"/>
      <c r="D11" s="59"/>
      <c r="E11" s="59"/>
    </row>
    <row r="12" spans="1:5" x14ac:dyDescent="0.25">
      <c r="A12" s="16" t="s">
        <v>73</v>
      </c>
      <c r="B12" s="59">
        <v>535727.29</v>
      </c>
      <c r="C12" s="59">
        <v>596355.63</v>
      </c>
      <c r="D12" s="59">
        <v>611248.14</v>
      </c>
      <c r="E12" s="59">
        <v>626529.35</v>
      </c>
    </row>
  </sheetData>
  <mergeCells count="4">
    <mergeCell ref="A1:E1"/>
    <mergeCell ref="A3:E3"/>
    <mergeCell ref="A5:E5"/>
    <mergeCell ref="A7:E7"/>
  </mergeCells>
  <pageMargins left="0.7" right="0.7" top="0.75" bottom="0.75" header="0.3" footer="0.3"/>
  <pageSetup paperSize="9" scale="9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4"/>
  <sheetViews>
    <sheetView workbookViewId="0">
      <selection activeCell="B12" sqref="B12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7" width="25.28515625" customWidth="1"/>
  </cols>
  <sheetData>
    <row r="1" spans="1:7" ht="42" customHeight="1" x14ac:dyDescent="0.25">
      <c r="A1" s="86" t="s">
        <v>31</v>
      </c>
      <c r="B1" s="86"/>
      <c r="C1" s="86"/>
      <c r="D1" s="86"/>
      <c r="E1" s="86"/>
      <c r="F1" s="86"/>
      <c r="G1" s="86"/>
    </row>
    <row r="2" spans="1:7" ht="18" customHeight="1" x14ac:dyDescent="0.25">
      <c r="A2" s="4"/>
      <c r="B2" s="4"/>
      <c r="C2" s="4"/>
      <c r="D2" s="4"/>
      <c r="E2" s="4"/>
      <c r="F2" s="4"/>
      <c r="G2" s="4"/>
    </row>
    <row r="3" spans="1:7" ht="15.75" customHeight="1" x14ac:dyDescent="0.25">
      <c r="A3" s="86" t="s">
        <v>18</v>
      </c>
      <c r="B3" s="86"/>
      <c r="C3" s="86"/>
      <c r="D3" s="86"/>
      <c r="E3" s="86"/>
      <c r="F3" s="86"/>
      <c r="G3" s="86"/>
    </row>
    <row r="4" spans="1:7" ht="18" x14ac:dyDescent="0.25">
      <c r="A4" s="4"/>
      <c r="B4" s="4"/>
      <c r="C4" s="4"/>
      <c r="D4" s="4"/>
      <c r="E4" s="4"/>
      <c r="F4" s="5"/>
      <c r="G4" s="5"/>
    </row>
    <row r="5" spans="1:7" ht="18" customHeight="1" x14ac:dyDescent="0.25">
      <c r="A5" s="86" t="s">
        <v>57</v>
      </c>
      <c r="B5" s="86"/>
      <c r="C5" s="86"/>
      <c r="D5" s="86"/>
      <c r="E5" s="86"/>
      <c r="F5" s="86"/>
      <c r="G5" s="86"/>
    </row>
    <row r="6" spans="1:7" ht="18" x14ac:dyDescent="0.25">
      <c r="A6" s="4"/>
      <c r="B6" s="4"/>
      <c r="C6" s="4"/>
      <c r="D6" s="4"/>
      <c r="E6" s="4"/>
      <c r="F6" s="5"/>
      <c r="G6" s="5"/>
    </row>
    <row r="7" spans="1:7" ht="25.5" x14ac:dyDescent="0.25">
      <c r="A7" s="18" t="s">
        <v>5</v>
      </c>
      <c r="B7" s="17" t="s">
        <v>6</v>
      </c>
      <c r="C7" s="17" t="s">
        <v>30</v>
      </c>
      <c r="D7" s="18" t="s">
        <v>34</v>
      </c>
      <c r="E7" s="18" t="s">
        <v>32</v>
      </c>
      <c r="F7" s="18" t="s">
        <v>26</v>
      </c>
      <c r="G7" s="18" t="s">
        <v>33</v>
      </c>
    </row>
    <row r="8" spans="1:7" x14ac:dyDescent="0.25">
      <c r="A8" s="37"/>
      <c r="B8" s="38"/>
      <c r="C8" s="36" t="s">
        <v>59</v>
      </c>
      <c r="D8" s="37"/>
      <c r="E8" s="37"/>
      <c r="F8" s="37"/>
      <c r="G8" s="37"/>
    </row>
    <row r="9" spans="1:7" ht="25.5" x14ac:dyDescent="0.25">
      <c r="A9" s="10">
        <v>8</v>
      </c>
      <c r="B9" s="10"/>
      <c r="C9" s="10" t="s">
        <v>15</v>
      </c>
      <c r="D9" s="8"/>
      <c r="E9" s="8"/>
      <c r="F9" s="8"/>
      <c r="G9" s="8"/>
    </row>
    <row r="10" spans="1:7" x14ac:dyDescent="0.25">
      <c r="A10" s="10"/>
      <c r="B10" s="15">
        <v>84</v>
      </c>
      <c r="C10" s="15" t="s">
        <v>22</v>
      </c>
      <c r="D10" s="8"/>
      <c r="E10" s="8"/>
      <c r="F10" s="8"/>
      <c r="G10" s="8"/>
    </row>
    <row r="11" spans="1:7" x14ac:dyDescent="0.25">
      <c r="A11" s="10"/>
      <c r="B11" s="15"/>
      <c r="C11" s="40"/>
      <c r="D11" s="8"/>
      <c r="E11" s="8"/>
      <c r="F11" s="8"/>
      <c r="G11" s="8"/>
    </row>
    <row r="12" spans="1:7" x14ac:dyDescent="0.25">
      <c r="A12" s="10"/>
      <c r="B12" s="15"/>
      <c r="C12" s="36" t="s">
        <v>62</v>
      </c>
      <c r="D12" s="8"/>
      <c r="E12" s="8"/>
      <c r="F12" s="8"/>
      <c r="G12" s="8"/>
    </row>
    <row r="13" spans="1:7" ht="25.5" x14ac:dyDescent="0.25">
      <c r="A13" s="13">
        <v>5</v>
      </c>
      <c r="B13" s="14"/>
      <c r="C13" s="23" t="s">
        <v>16</v>
      </c>
      <c r="D13" s="8"/>
      <c r="E13" s="8"/>
      <c r="F13" s="8"/>
      <c r="G13" s="8"/>
    </row>
    <row r="14" spans="1:7" ht="25.5" x14ac:dyDescent="0.25">
      <c r="A14" s="15"/>
      <c r="B14" s="15">
        <v>54</v>
      </c>
      <c r="C14" s="24" t="s">
        <v>23</v>
      </c>
      <c r="D14" s="8"/>
      <c r="E14" s="8"/>
      <c r="F14" s="8"/>
      <c r="G14" s="9"/>
    </row>
  </sheetData>
  <mergeCells count="3">
    <mergeCell ref="A1:G1"/>
    <mergeCell ref="A3:G3"/>
    <mergeCell ref="A5:G5"/>
  </mergeCells>
  <pageMargins left="0.7" right="0.7" top="0.75" bottom="0.75" header="0.3" footer="0.3"/>
  <pageSetup paperSize="9" scale="7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6"/>
  <sheetViews>
    <sheetView workbookViewId="0">
      <selection activeCell="D7" sqref="D7"/>
    </sheetView>
  </sheetViews>
  <sheetFormatPr defaultRowHeight="15" x14ac:dyDescent="0.25"/>
  <cols>
    <col min="1" max="5" width="25.28515625" customWidth="1"/>
  </cols>
  <sheetData>
    <row r="1" spans="1:5" ht="42" customHeight="1" x14ac:dyDescent="0.25">
      <c r="A1" s="86" t="s">
        <v>31</v>
      </c>
      <c r="B1" s="86"/>
      <c r="C1" s="86"/>
      <c r="D1" s="86"/>
      <c r="E1" s="86"/>
    </row>
    <row r="2" spans="1:5" ht="18" customHeight="1" x14ac:dyDescent="0.25">
      <c r="A2" s="22"/>
      <c r="B2" s="22"/>
      <c r="C2" s="22"/>
      <c r="D2" s="22"/>
      <c r="E2" s="22"/>
    </row>
    <row r="3" spans="1:5" ht="15.75" customHeight="1" x14ac:dyDescent="0.25">
      <c r="A3" s="86" t="s">
        <v>18</v>
      </c>
      <c r="B3" s="86"/>
      <c r="C3" s="86"/>
      <c r="D3" s="86"/>
      <c r="E3" s="86"/>
    </row>
    <row r="4" spans="1:5" ht="18" x14ac:dyDescent="0.25">
      <c r="A4" s="22"/>
      <c r="B4" s="22"/>
      <c r="C4" s="22"/>
      <c r="D4" s="5"/>
      <c r="E4" s="5"/>
    </row>
    <row r="5" spans="1:5" ht="18" customHeight="1" x14ac:dyDescent="0.25">
      <c r="A5" s="86" t="s">
        <v>58</v>
      </c>
      <c r="B5" s="86"/>
      <c r="C5" s="86"/>
      <c r="D5" s="86"/>
      <c r="E5" s="86"/>
    </row>
    <row r="6" spans="1:5" ht="18" x14ac:dyDescent="0.25">
      <c r="A6" s="22"/>
      <c r="B6" s="22"/>
      <c r="C6" s="22"/>
      <c r="D6" s="5"/>
      <c r="E6" s="5"/>
    </row>
    <row r="7" spans="1:5" ht="25.5" x14ac:dyDescent="0.25">
      <c r="A7" s="17" t="s">
        <v>50</v>
      </c>
      <c r="B7" s="18" t="s">
        <v>34</v>
      </c>
      <c r="C7" s="18" t="s">
        <v>32</v>
      </c>
      <c r="D7" s="18" t="s">
        <v>26</v>
      </c>
      <c r="E7" s="18" t="s">
        <v>33</v>
      </c>
    </row>
    <row r="8" spans="1:5" x14ac:dyDescent="0.25">
      <c r="A8" s="10" t="s">
        <v>59</v>
      </c>
      <c r="B8" s="8"/>
      <c r="C8" s="8"/>
      <c r="D8" s="8"/>
      <c r="E8" s="8"/>
    </row>
    <row r="9" spans="1:5" ht="25.5" x14ac:dyDescent="0.25">
      <c r="A9" s="10" t="s">
        <v>60</v>
      </c>
      <c r="B9" s="8"/>
      <c r="C9" s="8"/>
      <c r="D9" s="8"/>
      <c r="E9" s="8"/>
    </row>
    <row r="10" spans="1:5" ht="25.5" x14ac:dyDescent="0.25">
      <c r="A10" s="16" t="s">
        <v>61</v>
      </c>
      <c r="B10" s="8"/>
      <c r="C10" s="8"/>
      <c r="D10" s="8"/>
      <c r="E10" s="8"/>
    </row>
    <row r="11" spans="1:5" x14ac:dyDescent="0.25">
      <c r="A11" s="16"/>
      <c r="B11" s="8"/>
      <c r="C11" s="8"/>
      <c r="D11" s="8"/>
      <c r="E11" s="8"/>
    </row>
    <row r="12" spans="1:5" x14ac:dyDescent="0.25">
      <c r="A12" s="10" t="s">
        <v>62</v>
      </c>
      <c r="B12" s="8"/>
      <c r="C12" s="8"/>
      <c r="D12" s="8"/>
      <c r="E12" s="8"/>
    </row>
    <row r="13" spans="1:5" x14ac:dyDescent="0.25">
      <c r="A13" s="23" t="s">
        <v>53</v>
      </c>
      <c r="B13" s="8"/>
      <c r="C13" s="8"/>
      <c r="D13" s="8"/>
      <c r="E13" s="8"/>
    </row>
    <row r="14" spans="1:5" x14ac:dyDescent="0.25">
      <c r="A14" s="12" t="s">
        <v>54</v>
      </c>
      <c r="B14" s="8"/>
      <c r="C14" s="8"/>
      <c r="D14" s="8"/>
      <c r="E14" s="9"/>
    </row>
    <row r="15" spans="1:5" x14ac:dyDescent="0.25">
      <c r="A15" s="23" t="s">
        <v>55</v>
      </c>
      <c r="B15" s="8"/>
      <c r="C15" s="8"/>
      <c r="D15" s="8"/>
      <c r="E15" s="9"/>
    </row>
    <row r="16" spans="1:5" x14ac:dyDescent="0.25">
      <c r="A16" s="12" t="s">
        <v>56</v>
      </c>
      <c r="B16" s="8"/>
      <c r="C16" s="8"/>
      <c r="D16" s="8"/>
      <c r="E16" s="9"/>
    </row>
  </sheetData>
  <mergeCells count="3">
    <mergeCell ref="A1:E1"/>
    <mergeCell ref="A3:E3"/>
    <mergeCell ref="A5:E5"/>
  </mergeCells>
  <pageMargins left="0.7" right="0.7" top="0.75" bottom="0.75" header="0.3" footer="0.3"/>
  <pageSetup paperSize="9" scale="8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2"/>
  <sheetViews>
    <sheetView workbookViewId="0">
      <selection activeCell="E10" sqref="E10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8.7109375" customWidth="1"/>
    <col min="4" max="4" width="30" customWidth="1"/>
    <col min="5" max="8" width="25.28515625" customWidth="1"/>
  </cols>
  <sheetData>
    <row r="1" spans="1:8" ht="42" customHeight="1" x14ac:dyDescent="0.25">
      <c r="A1" s="86" t="s">
        <v>31</v>
      </c>
      <c r="B1" s="86"/>
      <c r="C1" s="86"/>
      <c r="D1" s="86"/>
      <c r="E1" s="86"/>
      <c r="F1" s="86"/>
      <c r="G1" s="86"/>
      <c r="H1" s="86"/>
    </row>
    <row r="2" spans="1:8" ht="18" x14ac:dyDescent="0.25">
      <c r="A2" s="4"/>
      <c r="B2" s="4"/>
      <c r="C2" s="4"/>
      <c r="D2" s="4"/>
      <c r="E2" s="4"/>
      <c r="F2" s="4"/>
      <c r="G2" s="5"/>
      <c r="H2" s="5"/>
    </row>
    <row r="3" spans="1:8" ht="18" customHeight="1" x14ac:dyDescent="0.25">
      <c r="A3" s="86" t="s">
        <v>17</v>
      </c>
      <c r="B3" s="87"/>
      <c r="C3" s="87"/>
      <c r="D3" s="87"/>
      <c r="E3" s="87"/>
      <c r="F3" s="87"/>
      <c r="G3" s="87"/>
      <c r="H3" s="87"/>
    </row>
    <row r="4" spans="1:8" ht="18" x14ac:dyDescent="0.25">
      <c r="A4" s="4"/>
      <c r="B4" s="4"/>
      <c r="C4" s="4"/>
      <c r="D4" s="4"/>
      <c r="E4" s="4"/>
      <c r="F4" s="4"/>
      <c r="G4" s="5"/>
      <c r="H4" s="5"/>
    </row>
    <row r="5" spans="1:8" ht="25.5" x14ac:dyDescent="0.25">
      <c r="A5" s="109" t="s">
        <v>19</v>
      </c>
      <c r="B5" s="110"/>
      <c r="C5" s="111"/>
      <c r="D5" s="17" t="s">
        <v>20</v>
      </c>
      <c r="E5" s="18" t="s">
        <v>34</v>
      </c>
      <c r="F5" s="18" t="s">
        <v>32</v>
      </c>
      <c r="G5" s="18" t="s">
        <v>26</v>
      </c>
      <c r="H5" s="18" t="s">
        <v>33</v>
      </c>
    </row>
    <row r="6" spans="1:8" ht="25.5" x14ac:dyDescent="0.25">
      <c r="A6" s="106" t="s">
        <v>75</v>
      </c>
      <c r="B6" s="107"/>
      <c r="C6" s="108"/>
      <c r="D6" s="27" t="s">
        <v>76</v>
      </c>
      <c r="E6" s="63">
        <f>SUM(E8,E12,E17,E20)</f>
        <v>535927.28999999992</v>
      </c>
      <c r="F6" s="63">
        <f t="shared" ref="F6:H6" si="0">SUM(F8,F12,F17,F20)</f>
        <v>596355.63</v>
      </c>
      <c r="G6" s="63">
        <f t="shared" si="0"/>
        <v>611264.14</v>
      </c>
      <c r="H6" s="63">
        <f t="shared" si="0"/>
        <v>626545.34</v>
      </c>
    </row>
    <row r="7" spans="1:8" ht="25.5" x14ac:dyDescent="0.25">
      <c r="A7" s="106" t="s">
        <v>77</v>
      </c>
      <c r="B7" s="107"/>
      <c r="C7" s="108"/>
      <c r="D7" s="27" t="s">
        <v>78</v>
      </c>
      <c r="E7" s="63"/>
      <c r="F7" s="63"/>
      <c r="G7" s="63"/>
      <c r="H7" s="63"/>
    </row>
    <row r="8" spans="1:8" x14ac:dyDescent="0.25">
      <c r="A8" s="112" t="s">
        <v>81</v>
      </c>
      <c r="B8" s="113"/>
      <c r="C8" s="114"/>
      <c r="D8" s="35" t="s">
        <v>80</v>
      </c>
      <c r="E8" s="71">
        <v>68543.62</v>
      </c>
      <c r="F8" s="71">
        <f t="shared" ref="F8:H8" si="1">SUM(F9)</f>
        <v>72314.87</v>
      </c>
      <c r="G8" s="71">
        <f t="shared" si="1"/>
        <v>74122.759999999995</v>
      </c>
      <c r="H8" s="71">
        <f t="shared" si="1"/>
        <v>75975.820000000007</v>
      </c>
    </row>
    <row r="9" spans="1:8" x14ac:dyDescent="0.25">
      <c r="A9" s="115">
        <v>3</v>
      </c>
      <c r="B9" s="116"/>
      <c r="C9" s="117"/>
      <c r="D9" s="26" t="s">
        <v>9</v>
      </c>
      <c r="E9" s="63">
        <v>68543.62</v>
      </c>
      <c r="F9" s="63">
        <v>72314.87</v>
      </c>
      <c r="G9" s="63">
        <v>74122.759999999995</v>
      </c>
      <c r="H9" s="72">
        <v>75975.820000000007</v>
      </c>
    </row>
    <row r="10" spans="1:8" ht="25.5" x14ac:dyDescent="0.25">
      <c r="A10" s="106" t="s">
        <v>82</v>
      </c>
      <c r="B10" s="107"/>
      <c r="C10" s="108"/>
      <c r="D10" s="60" t="s">
        <v>83</v>
      </c>
      <c r="E10" s="63"/>
      <c r="F10" s="63"/>
      <c r="G10" s="63"/>
      <c r="H10" s="63"/>
    </row>
    <row r="11" spans="1:8" ht="51" customHeight="1" x14ac:dyDescent="0.25">
      <c r="A11" s="112" t="s">
        <v>79</v>
      </c>
      <c r="B11" s="113"/>
      <c r="C11" s="114"/>
      <c r="D11" s="60" t="s">
        <v>84</v>
      </c>
      <c r="E11" s="63"/>
      <c r="F11" s="63"/>
      <c r="G11" s="63"/>
      <c r="H11" s="63"/>
    </row>
    <row r="12" spans="1:8" x14ac:dyDescent="0.25">
      <c r="A12" s="68"/>
      <c r="B12" s="69"/>
      <c r="C12" s="70">
        <v>3</v>
      </c>
      <c r="D12" s="62" t="s">
        <v>9</v>
      </c>
      <c r="E12" s="71">
        <f>SUM(E13:E14)</f>
        <v>467122.32</v>
      </c>
      <c r="F12" s="71">
        <f t="shared" ref="F12:H12" si="2">SUM(F13:F14)</f>
        <v>519024.78</v>
      </c>
      <c r="G12" s="71">
        <f t="shared" si="2"/>
        <v>532000.4</v>
      </c>
      <c r="H12" s="71">
        <f t="shared" si="2"/>
        <v>545300.41</v>
      </c>
    </row>
    <row r="13" spans="1:8" x14ac:dyDescent="0.25">
      <c r="A13" s="68"/>
      <c r="B13" s="69"/>
      <c r="C13" s="70">
        <v>31</v>
      </c>
      <c r="D13" s="62" t="s">
        <v>10</v>
      </c>
      <c r="E13" s="63">
        <v>445415.83</v>
      </c>
      <c r="F13" s="63">
        <v>494905.82</v>
      </c>
      <c r="G13" s="63">
        <v>507278.47</v>
      </c>
      <c r="H13" s="63">
        <v>519960.43</v>
      </c>
    </row>
    <row r="14" spans="1:8" x14ac:dyDescent="0.25">
      <c r="A14" s="118">
        <v>32</v>
      </c>
      <c r="B14" s="119"/>
      <c r="C14" s="120"/>
      <c r="D14" s="26" t="s">
        <v>21</v>
      </c>
      <c r="E14" s="63">
        <v>21706.49</v>
      </c>
      <c r="F14" s="63">
        <v>24118.959999999999</v>
      </c>
      <c r="G14" s="63">
        <v>24721.93</v>
      </c>
      <c r="H14" s="72">
        <v>25339.98</v>
      </c>
    </row>
    <row r="15" spans="1:8" x14ac:dyDescent="0.25">
      <c r="A15" s="74"/>
      <c r="B15" s="75"/>
      <c r="C15" s="76"/>
      <c r="D15" s="62"/>
      <c r="E15" s="63"/>
      <c r="F15" s="63"/>
      <c r="G15" s="63"/>
      <c r="H15" s="72"/>
    </row>
    <row r="16" spans="1:8" ht="25.5" x14ac:dyDescent="0.25">
      <c r="A16" s="106" t="s">
        <v>89</v>
      </c>
      <c r="B16" s="107"/>
      <c r="C16" s="108"/>
      <c r="D16" s="27" t="s">
        <v>85</v>
      </c>
    </row>
    <row r="17" spans="1:8" ht="14.25" customHeight="1" x14ac:dyDescent="0.25">
      <c r="A17" s="106" t="s">
        <v>90</v>
      </c>
      <c r="B17" s="107"/>
      <c r="C17" s="108"/>
      <c r="D17" s="27"/>
      <c r="E17" s="71">
        <v>61.35</v>
      </c>
      <c r="F17" s="71">
        <v>15.98</v>
      </c>
      <c r="G17" s="71">
        <v>15.98</v>
      </c>
      <c r="H17" s="73">
        <v>15.98</v>
      </c>
    </row>
    <row r="18" spans="1:8" ht="15" customHeight="1" x14ac:dyDescent="0.25">
      <c r="A18" s="112" t="s">
        <v>86</v>
      </c>
      <c r="B18" s="113"/>
      <c r="C18" s="114"/>
      <c r="D18" s="35" t="s">
        <v>87</v>
      </c>
      <c r="E18" s="63">
        <v>61.35</v>
      </c>
      <c r="F18" s="63">
        <v>15.98</v>
      </c>
      <c r="G18" s="63">
        <v>15.98</v>
      </c>
      <c r="H18" s="72">
        <v>15.98</v>
      </c>
    </row>
    <row r="19" spans="1:8" x14ac:dyDescent="0.25">
      <c r="A19" s="121"/>
      <c r="B19" s="122"/>
      <c r="C19" s="123"/>
      <c r="D19" s="26" t="s">
        <v>88</v>
      </c>
      <c r="E19" s="63"/>
      <c r="F19" s="63"/>
      <c r="G19" s="63"/>
      <c r="H19" s="72"/>
    </row>
    <row r="20" spans="1:8" ht="15" customHeight="1" x14ac:dyDescent="0.25">
      <c r="A20" s="106" t="s">
        <v>91</v>
      </c>
      <c r="B20" s="107"/>
      <c r="C20" s="108"/>
      <c r="D20" s="60" t="s">
        <v>92</v>
      </c>
      <c r="E20" s="71">
        <v>200</v>
      </c>
      <c r="F20" s="71">
        <v>5000</v>
      </c>
      <c r="G20" s="71">
        <v>5125</v>
      </c>
      <c r="H20" s="73">
        <v>5253.13</v>
      </c>
    </row>
    <row r="21" spans="1:8" x14ac:dyDescent="0.25">
      <c r="A21" s="112" t="s">
        <v>79</v>
      </c>
      <c r="B21" s="113"/>
      <c r="C21" s="114"/>
      <c r="D21" s="61" t="s">
        <v>93</v>
      </c>
      <c r="E21" s="63">
        <v>200</v>
      </c>
      <c r="F21" s="63">
        <v>5000</v>
      </c>
      <c r="G21" s="63">
        <v>5125</v>
      </c>
      <c r="H21" s="72">
        <v>5253.13</v>
      </c>
    </row>
    <row r="22" spans="1:8" x14ac:dyDescent="0.25">
      <c r="A22" s="121"/>
      <c r="B22" s="122"/>
      <c r="C22" s="123"/>
      <c r="D22" s="26"/>
      <c r="E22" s="63"/>
      <c r="F22" s="63"/>
      <c r="G22" s="63"/>
      <c r="H22" s="72"/>
    </row>
  </sheetData>
  <mergeCells count="17">
    <mergeCell ref="A21:C21"/>
    <mergeCell ref="A22:C22"/>
    <mergeCell ref="A16:C16"/>
    <mergeCell ref="A17:C17"/>
    <mergeCell ref="A18:C18"/>
    <mergeCell ref="A20:C20"/>
    <mergeCell ref="A8:C8"/>
    <mergeCell ref="A9:C9"/>
    <mergeCell ref="A14:C14"/>
    <mergeCell ref="A19:C19"/>
    <mergeCell ref="A10:C10"/>
    <mergeCell ref="A11:C11"/>
    <mergeCell ref="A6:C6"/>
    <mergeCell ref="A7:C7"/>
    <mergeCell ref="A1:H1"/>
    <mergeCell ref="A3:H3"/>
    <mergeCell ref="A5:C5"/>
  </mergeCells>
  <pageMargins left="0.7" right="0.7" top="0.75" bottom="0.75" header="0.3" footer="0.3"/>
  <pageSetup paperSize="9"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7</vt:i4>
      </vt:variant>
    </vt:vector>
  </HeadingPairs>
  <TitlesOfParts>
    <vt:vector size="7" baseType="lpstr">
      <vt:lpstr>SAŽETAK</vt:lpstr>
      <vt:lpstr> Račun prihoda i rashoda</vt:lpstr>
      <vt:lpstr>Prihodi i rashodi po izvorima</vt:lpstr>
      <vt:lpstr>Rashodi prema funkcijskoj kl</vt:lpstr>
      <vt:lpstr>Račun financiranja</vt:lpstr>
      <vt:lpstr>Račun financiranja po izvorima</vt:lpstr>
      <vt:lpstr>POSEBNI DIO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Lidija</cp:lastModifiedBy>
  <cp:lastPrinted>2023-10-23T09:24:42Z</cp:lastPrinted>
  <dcterms:created xsi:type="dcterms:W3CDTF">2022-08-12T12:51:27Z</dcterms:created>
  <dcterms:modified xsi:type="dcterms:W3CDTF">2023-10-23T09:28:58Z</dcterms:modified>
</cp:coreProperties>
</file>