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 tabRatio="764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8" l="1"/>
  <c r="D10" i="5"/>
  <c r="E10" i="5"/>
  <c r="F10" i="5"/>
  <c r="C10" i="5"/>
  <c r="H8" i="10" l="1"/>
  <c r="I8" i="10"/>
  <c r="J8" i="10"/>
  <c r="H11" i="10"/>
  <c r="I11" i="10"/>
  <c r="J11" i="10"/>
  <c r="F21" i="10"/>
  <c r="F22" i="10" s="1"/>
  <c r="F14" i="10"/>
  <c r="D10" i="3"/>
  <c r="G11" i="10"/>
  <c r="J14" i="10" l="1"/>
  <c r="I14" i="10"/>
  <c r="H14" i="10"/>
  <c r="E10" i="3" l="1"/>
  <c r="F10" i="3"/>
  <c r="G10" i="3"/>
  <c r="H10" i="3"/>
  <c r="E11" i="3"/>
  <c r="F8" i="10" l="1"/>
  <c r="D27" i="3"/>
  <c r="D22" i="3"/>
  <c r="D21" i="3"/>
  <c r="F22" i="3"/>
  <c r="G22" i="3"/>
  <c r="G21" i="3" s="1"/>
  <c r="H22" i="3"/>
  <c r="H21" i="3" s="1"/>
  <c r="F27" i="3"/>
  <c r="F21" i="3" s="1"/>
  <c r="G27" i="3"/>
  <c r="H27" i="3"/>
  <c r="E27" i="3"/>
  <c r="H11" i="3"/>
  <c r="F11" i="3"/>
  <c r="G11" i="3"/>
  <c r="D11" i="3"/>
  <c r="F32" i="8"/>
  <c r="F38" i="8" s="1"/>
  <c r="E32" i="8"/>
  <c r="E38" i="8" s="1"/>
  <c r="D32" i="8"/>
  <c r="D38" i="8" s="1"/>
  <c r="C32" i="8"/>
  <c r="C38" i="8" s="1"/>
  <c r="B32" i="8"/>
  <c r="F29" i="8"/>
  <c r="E29" i="8"/>
  <c r="D29" i="8"/>
  <c r="C29" i="8"/>
  <c r="B29" i="8"/>
  <c r="F26" i="8"/>
  <c r="E26" i="8"/>
  <c r="D26" i="8"/>
  <c r="C26" i="8"/>
  <c r="B26" i="8"/>
  <c r="B17" i="8"/>
  <c r="B11" i="8"/>
  <c r="B10" i="8"/>
  <c r="B14" i="8"/>
  <c r="F17" i="8"/>
  <c r="F10" i="8" s="1"/>
  <c r="D10" i="8"/>
  <c r="D17" i="8"/>
  <c r="E17" i="8"/>
  <c r="E10" i="8" s="1"/>
  <c r="D14" i="8"/>
  <c r="E14" i="8"/>
  <c r="F14" i="8"/>
  <c r="D11" i="8"/>
  <c r="E11" i="8"/>
  <c r="F11" i="8"/>
  <c r="C17" i="8" l="1"/>
  <c r="C11" i="8"/>
  <c r="F6" i="7" l="1"/>
  <c r="F7" i="7"/>
  <c r="F8" i="7"/>
  <c r="F52" i="7"/>
  <c r="E52" i="7"/>
  <c r="F53" i="7"/>
  <c r="E53" i="7"/>
  <c r="F57" i="7"/>
  <c r="G57" i="7"/>
  <c r="H57" i="7"/>
  <c r="I57" i="7"/>
  <c r="F61" i="7"/>
  <c r="G61" i="7"/>
  <c r="H61" i="7"/>
  <c r="I61" i="7"/>
  <c r="E61" i="7"/>
  <c r="E57" i="7"/>
  <c r="E6" i="7" s="1"/>
  <c r="G49" i="7"/>
  <c r="H49" i="7"/>
  <c r="I49" i="7"/>
  <c r="F49" i="7"/>
  <c r="F42" i="7"/>
  <c r="F33" i="7"/>
  <c r="F29" i="7"/>
  <c r="G17" i="7"/>
  <c r="H17" i="7"/>
  <c r="I17" i="7"/>
  <c r="F17" i="7"/>
  <c r="E49" i="7"/>
  <c r="F45" i="7"/>
  <c r="G45" i="7"/>
  <c r="H45" i="7"/>
  <c r="I45" i="7"/>
  <c r="F47" i="7"/>
  <c r="G47" i="7"/>
  <c r="H47" i="7"/>
  <c r="I47" i="7"/>
  <c r="E47" i="7"/>
  <c r="E45" i="7"/>
  <c r="E33" i="7"/>
  <c r="G29" i="7"/>
  <c r="H29" i="7"/>
  <c r="I29" i="7"/>
  <c r="E29" i="7"/>
  <c r="E28" i="7" s="1"/>
  <c r="E17" i="7"/>
  <c r="G8" i="7"/>
  <c r="H8" i="7"/>
  <c r="I8" i="7"/>
  <c r="E8" i="7"/>
  <c r="E24" i="7"/>
  <c r="E7" i="7" l="1"/>
  <c r="F28" i="7"/>
  <c r="H33" i="7"/>
  <c r="I33" i="7"/>
  <c r="G33" i="7"/>
  <c r="H42" i="7"/>
  <c r="I42" i="7"/>
  <c r="G42" i="7"/>
  <c r="I24" i="7"/>
  <c r="I7" i="7" s="1"/>
  <c r="I6" i="7" s="1"/>
  <c r="H24" i="7"/>
  <c r="H7" i="7" s="1"/>
  <c r="H6" i="7" s="1"/>
  <c r="G24" i="7"/>
  <c r="G7" i="7" s="1"/>
  <c r="G6" i="7" s="1"/>
  <c r="F24" i="7" l="1"/>
  <c r="C14" i="8"/>
  <c r="C10" i="8" s="1"/>
  <c r="E22" i="3"/>
  <c r="E21" i="3" s="1"/>
  <c r="G21" i="10"/>
  <c r="G8" i="10"/>
  <c r="G14" i="10" s="1"/>
  <c r="G22" i="10" l="1"/>
  <c r="G34" i="10"/>
  <c r="G37" i="10" s="1"/>
  <c r="H34" i="10" s="1"/>
  <c r="H37" i="10" s="1"/>
  <c r="I34" i="10" s="1"/>
  <c r="I37" i="10" s="1"/>
  <c r="J34" i="10" s="1"/>
  <c r="J37" i="10" s="1"/>
  <c r="J21" i="10"/>
  <c r="I21" i="10"/>
  <c r="H21" i="10"/>
  <c r="I22" i="10" l="1"/>
  <c r="J22" i="10"/>
  <c r="H22" i="10"/>
</calcChain>
</file>

<file path=xl/sharedStrings.xml><?xml version="1.0" encoding="utf-8"?>
<sst xmlns="http://schemas.openxmlformats.org/spreadsheetml/2006/main" count="266" uniqueCount="150">
  <si>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</si>
  <si>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</si>
  <si>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</si>
  <si>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</si>
  <si>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</si>
  <si>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</si>
  <si>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</si>
  <si>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</si>
  <si>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</si>
  <si>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</si>
  <si>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</si>
  <si>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</si>
  <si>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</si>
  <si>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</si>
  <si>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</si>
  <si>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</si>
  <si>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</si>
  <si>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</si>
  <si>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</si>
  <si>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</si>
  <si>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</si>
  <si>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</si>
  <si>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</si>
  <si>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</si>
  <si>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</si>
  <si>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</si>
  <si>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</si>
  <si>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</si>
  <si>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Naziv</t>
  </si>
  <si>
    <t>Projekcija 
za 2026.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</si>
  <si>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</si>
  <si>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</si>
  <si>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</si>
  <si>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</si>
  <si>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</si>
  <si>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</si>
  <si>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</si>
  <si>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</si>
  <si>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</si>
  <si>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</si>
  <si>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</si>
  <si>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</si>
  <si>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</si>
  <si>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</si>
  <si>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</si>
  <si>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</si>
  <si>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</si>
  <si>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</si>
  <si>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</si>
  <si>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</si>
  <si>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</si>
  <si>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</si>
  <si>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</si>
  <si>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</si>
  <si>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</si>
  <si>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</si>
  <si>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</si>
  <si>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</si>
  <si>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</si>
  <si>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</si>
  <si>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</si>
  <si>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</si>
  <si>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</si>
  <si>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</si>
  <si>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</si>
  <si>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09 Obrazovanje</t>
  </si>
  <si>
    <t>0912 Osnovno obrazovanje</t>
  </si>
  <si>
    <t>Višak prihoda</t>
  </si>
  <si>
    <t>PROGRAM 2202</t>
  </si>
  <si>
    <t>OSNOVNO ŠKOLSTVO STANDARD</t>
  </si>
  <si>
    <t>AKTIVNOST A2202-01</t>
  </si>
  <si>
    <t>DJELATNOST USTANOVA OSNOVNIH ŠKOLA</t>
  </si>
  <si>
    <t>Izvor financiranja 51</t>
  </si>
  <si>
    <t>Djelatnost osnovnih škola</t>
  </si>
  <si>
    <t>Izvor financiranja 451</t>
  </si>
  <si>
    <t>AKTIVNOST A2202-04</t>
  </si>
  <si>
    <t>ADMINISTRACIJA I UPRAVLJANJE</t>
  </si>
  <si>
    <t>MZO - Plaće OŠ</t>
  </si>
  <si>
    <t>PODIZANJE KVALITETE I STANDARDA U ŠKOLSTVU</t>
  </si>
  <si>
    <t>Izvor financiranja 42</t>
  </si>
  <si>
    <t>Višak prihoda OŠ</t>
  </si>
  <si>
    <t>Uredski materijal</t>
  </si>
  <si>
    <t>PROGRAM 2203</t>
  </si>
  <si>
    <t>AKTIVNOST A2203-04</t>
  </si>
  <si>
    <t>AKTIVNOST A2203-27</t>
  </si>
  <si>
    <t>UDŽBENICI</t>
  </si>
  <si>
    <t>Knjige</t>
  </si>
  <si>
    <t>Rashodi za nabavu proizvedene dugotrajne imovine</t>
  </si>
  <si>
    <t xml:space="preserve">  51 Državni proračun</t>
  </si>
  <si>
    <t>45 F.P: i dod.udio u por.na dohodak</t>
  </si>
  <si>
    <t xml:space="preserve">  42 Višak prihoda</t>
  </si>
  <si>
    <t>FINANCIJSKI PLAN PRORAČUNSKOG KORISNIKA JEDINICE LOKALNE I PODRUČNE (REGIONALNE) SAMOUPRAVE 
ZA 2025. I PROJEKCIJA ZA 2026. I 2027. GODINU</t>
  </si>
  <si>
    <t>Plan 2024.</t>
  </si>
  <si>
    <t>Proračun za 2025.</t>
  </si>
  <si>
    <t>Projekcija proračuna
za 2027.</t>
  </si>
  <si>
    <t>Plan za 2025.</t>
  </si>
  <si>
    <t>Projekcija 
za 2027.</t>
  </si>
  <si>
    <t>Izvršenje 2023.</t>
  </si>
  <si>
    <t>Izvor financiranja 110</t>
  </si>
  <si>
    <t>AKTIVNOST A2202-02</t>
  </si>
  <si>
    <t>NABAVA DUGOTRAJNE IMOVINE</t>
  </si>
  <si>
    <t>AKTIVNOST A2202-03</t>
  </si>
  <si>
    <t>HITNE INTERVENCIJE U OŠ</t>
  </si>
  <si>
    <t>Uredska oprema i namještaj</t>
  </si>
  <si>
    <t>AKTIVNOST A2203-01</t>
  </si>
  <si>
    <t>JAVNE POTREBE U PROSVJETI - KORISNICI</t>
  </si>
  <si>
    <t>OSNOVNO ŠKOLSTVO - IZNAD STANDARDA</t>
  </si>
  <si>
    <t>Izvor financiranja 61</t>
  </si>
  <si>
    <t>Izvor financiranja 53</t>
  </si>
  <si>
    <t>Plaće po sudskim presudama</t>
  </si>
  <si>
    <t>Materijal i sirovine</t>
  </si>
  <si>
    <t>AKTIVNOST A2203-31</t>
  </si>
  <si>
    <t>PROJEKT E-ŠKOLE</t>
  </si>
  <si>
    <t>Intelektualne usluge</t>
  </si>
  <si>
    <t>AKTIVNOST A2203-33</t>
  </si>
  <si>
    <t>PREHRANA ZA UČENIKE</t>
  </si>
  <si>
    <t>Namirnice</t>
  </si>
  <si>
    <t>AKTIVNOST A2203-34</t>
  </si>
  <si>
    <t>ZALIHE MENST.HIG.POTRPŠTINA</t>
  </si>
  <si>
    <t>Mat.za hig.potrebe i njegu</t>
  </si>
  <si>
    <t>PROGRAM 4301</t>
  </si>
  <si>
    <t>RAZVOJNI PROJEKTI EU</t>
  </si>
  <si>
    <t>Plaće za redovan rad</t>
  </si>
  <si>
    <t>Ostali rashodi za zaposlene</t>
  </si>
  <si>
    <t>Doprinosi na plaće</t>
  </si>
  <si>
    <t>Materijal i djelovi za tek.i inv.održ</t>
  </si>
  <si>
    <t>Usluge tekućeg i inve.održ</t>
  </si>
  <si>
    <t>Izvor financiranja 121</t>
  </si>
  <si>
    <t>Ostali nespomenuti rashodi</t>
  </si>
  <si>
    <t>Troškovi sudskih postupaka</t>
  </si>
  <si>
    <t>PROJEKT T4306-03</t>
  </si>
  <si>
    <t>INKLUZIJA - KORAK BLIŽE DRUŠTVU BEZ PREPREKA 2023/2024</t>
  </si>
  <si>
    <t>PROJEKT T4301-67</t>
  </si>
  <si>
    <t>POMOĆNICI U NASTAVI</t>
  </si>
  <si>
    <t>PROGRAM 4306</t>
  </si>
  <si>
    <t>NACIONALNI EU PROJEKTI</t>
  </si>
  <si>
    <t>Izvor financiranja 54</t>
  </si>
  <si>
    <t>Službena putovanja</t>
  </si>
  <si>
    <t>ERASMUS+ KA122</t>
  </si>
  <si>
    <t>PROJEKT T4306-22</t>
  </si>
  <si>
    <t>Ostale zakupnine i najamnine</t>
  </si>
  <si>
    <t>Prijevoz osnovnih škole</t>
  </si>
  <si>
    <t>Prihodi od donacija</t>
  </si>
  <si>
    <t>Naknade građanima i kućanstvima na temelju osiguranja i druge naknade</t>
  </si>
  <si>
    <t>Donacije i ostali rashodi</t>
  </si>
  <si>
    <r>
      <t xml:space="preserve"> </t>
    </r>
    <r>
      <rPr>
        <i/>
        <sz val="10"/>
        <rFont val="Arial"/>
        <family val="2"/>
        <charset val="238"/>
      </rPr>
      <t>12 Višak/manjak prihoda - ZŽ</t>
    </r>
  </si>
  <si>
    <t xml:space="preserve">  53 Proračun JLS</t>
  </si>
  <si>
    <t>6 Donacije</t>
  </si>
  <si>
    <t xml:space="preserve">  54 Pomoći iz inozemstva</t>
  </si>
  <si>
    <t>096 Dodatne usluge uobrazovanju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</si>
</sst>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5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64" fontId="3" fillId="2" borderId="3" xfId="0" applyNumberFormat="1" applyFont="1" applyFill="1" applyBorder="1" applyAlignment="1">
      <alignment horizontal="right"/>
    </xf>
    <xf numFmtId="0" fontId="0" fillId="2" borderId="0" xfId="0" applyFill="1" applyBorder="1"/>
    <xf numFmtId="0" fontId="0" fillId="0" borderId="0" xfId="0" applyBorder="1"/>
    <xf numFmtId="164" fontId="6" fillId="0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164" fontId="6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 applyProtection="1">
      <alignment horizontal="right" wrapText="1"/>
    </xf>
    <xf numFmtId="0" fontId="3" fillId="2" borderId="1" xfId="0" applyNumberFormat="1" applyFont="1" applyFill="1" applyBorder="1" applyAlignment="1" applyProtection="1">
      <alignment horizontal="right" vertical="center" wrapText="1" indent="1"/>
    </xf>
    <xf numFmtId="0" fontId="3" fillId="2" borderId="2" xfId="0" applyNumberFormat="1" applyFont="1" applyFill="1" applyBorder="1" applyAlignment="1" applyProtection="1">
      <alignment horizontal="right" vertical="center" wrapText="1" indent="1"/>
    </xf>
    <xf numFmtId="0" fontId="3" fillId="2" borderId="4" xfId="0" applyNumberFormat="1" applyFont="1" applyFill="1" applyBorder="1" applyAlignment="1" applyProtection="1">
      <alignment horizontal="right" vertical="center" wrapText="1" indent="1"/>
    </xf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 applyProtection="1">
      <alignment horizontal="right" wrapText="1"/>
    </xf>
    <xf numFmtId="164" fontId="6" fillId="0" borderId="3" xfId="0" applyNumberFormat="1" applyFont="1" applyBorder="1" applyAlignment="1">
      <alignment horizontal="right"/>
    </xf>
    <xf numFmtId="0" fontId="21" fillId="0" borderId="3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3" xfId="0" applyFont="1" applyBorder="1" applyAlignment="1">
      <alignment horizontal="left" wrapText="1"/>
    </xf>
    <xf numFmtId="164" fontId="22" fillId="0" borderId="3" xfId="0" applyNumberFormat="1" applyFont="1" applyBorder="1" applyAlignment="1">
      <alignment horizontal="right"/>
    </xf>
    <xf numFmtId="164" fontId="0" fillId="0" borderId="0" xfId="0" applyNumberFormat="1"/>
    <xf numFmtId="164" fontId="9" fillId="4" borderId="1" xfId="0" quotePrefix="1" applyNumberFormat="1" applyFont="1" applyFill="1" applyBorder="1" applyAlignment="1">
      <alignment horizontal="right"/>
    </xf>
    <xf numFmtId="164" fontId="9" fillId="4" borderId="3" xfId="0" applyNumberFormat="1" applyFont="1" applyFill="1" applyBorder="1" applyAlignment="1" applyProtection="1">
      <alignment horizontal="right" wrapText="1"/>
    </xf>
    <xf numFmtId="164" fontId="9" fillId="3" borderId="1" xfId="0" quotePrefix="1" applyNumberFormat="1" applyFont="1" applyFill="1" applyBorder="1" applyAlignment="1">
      <alignment horizontal="right"/>
    </xf>
    <xf numFmtId="164" fontId="9" fillId="3" borderId="3" xfId="0" quotePrefix="1" applyNumberFormat="1" applyFont="1" applyFill="1" applyBorder="1" applyAlignment="1">
      <alignment horizontal="right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 applyProtection="1">
      <alignment horizontal="right" vertical="center" wrapText="1"/>
    </xf>
    <xf numFmtId="164" fontId="6" fillId="2" borderId="4" xfId="0" applyNumberFormat="1" applyFont="1" applyFill="1" applyBorder="1" applyAlignment="1" applyProtection="1">
      <alignment horizontal="right" vertical="center" wrapText="1"/>
    </xf>
    <xf numFmtId="164" fontId="6" fillId="2" borderId="4" xfId="0" applyNumberFormat="1" applyFont="1" applyFill="1" applyBorder="1" applyAlignment="1" applyProtection="1">
      <alignment horizontal="right" wrapText="1"/>
    </xf>
    <xf numFmtId="164" fontId="16" fillId="2" borderId="4" xfId="0" applyNumberFormat="1" applyFont="1" applyFill="1" applyBorder="1" applyAlignment="1" applyProtection="1">
      <alignment horizontal="right" vertical="center" wrapText="1"/>
    </xf>
    <xf numFmtId="164" fontId="3" fillId="2" borderId="4" xfId="0" applyNumberFormat="1" applyFont="1" applyFill="1" applyBorder="1" applyAlignment="1" applyProtection="1">
      <alignment horizontal="right" vertical="center" wrapText="1"/>
    </xf>
    <xf numFmtId="0" fontId="22" fillId="0" borderId="3" xfId="0" applyFont="1" applyBorder="1"/>
    <xf numFmtId="0" fontId="25" fillId="0" borderId="3" xfId="0" applyFont="1" applyBorder="1"/>
    <xf numFmtId="164" fontId="22" fillId="0" borderId="3" xfId="0" applyNumberFormat="1" applyFont="1" applyBorder="1"/>
    <xf numFmtId="164" fontId="25" fillId="0" borderId="3" xfId="0" applyNumberFormat="1" applyFont="1" applyBorder="1"/>
    <xf numFmtId="0" fontId="26" fillId="0" borderId="3" xfId="0" applyFont="1" applyBorder="1"/>
    <xf numFmtId="164" fontId="6" fillId="5" borderId="3" xfId="0" applyNumberFormat="1" applyFont="1" applyFill="1" applyBorder="1" applyAlignment="1" applyProtection="1">
      <alignment horizontal="right" vertical="center" wrapText="1"/>
    </xf>
    <xf numFmtId="164" fontId="25" fillId="5" borderId="3" xfId="0" applyNumberFormat="1" applyFont="1" applyFill="1" applyBorder="1"/>
    <xf numFmtId="164" fontId="6" fillId="5" borderId="4" xfId="0" applyNumberFormat="1" applyFont="1" applyFill="1" applyBorder="1" applyAlignment="1" applyProtection="1">
      <alignment horizontal="right" vertical="center" wrapText="1"/>
    </xf>
    <xf numFmtId="164" fontId="24" fillId="0" borderId="3" xfId="0" applyNumberFormat="1" applyFont="1" applyBorder="1"/>
    <xf numFmtId="164" fontId="25" fillId="5" borderId="3" xfId="0" applyNumberFormat="1" applyFont="1" applyFill="1" applyBorder="1" applyAlignment="1">
      <alignment vertical="center"/>
    </xf>
    <xf numFmtId="164" fontId="22" fillId="5" borderId="3" xfId="0" applyNumberFormat="1" applyFont="1" applyFill="1" applyBorder="1"/>
    <xf numFmtId="164" fontId="25" fillId="2" borderId="3" xfId="0" applyNumberFormat="1" applyFont="1" applyFill="1" applyBorder="1"/>
    <xf numFmtId="164" fontId="22" fillId="2" borderId="3" xfId="0" applyNumberFormat="1" applyFont="1" applyFill="1" applyBorder="1"/>
    <xf numFmtId="0" fontId="22" fillId="0" borderId="0" xfId="0" applyFont="1"/>
    <xf numFmtId="164" fontId="6" fillId="4" borderId="4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vertical="center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1" fillId="0" borderId="0" xfId="0" applyFont="1"/>
    <xf numFmtId="0" fontId="0" fillId="0" borderId="0" xfId="0" applyFont="1"/>
    <xf numFmtId="0" fontId="7" fillId="2" borderId="3" xfId="0" quotePrefix="1" applyFont="1" applyFill="1" applyBorder="1" applyAlignment="1">
      <alignment horizontal="left" vertical="center" wrapText="1"/>
    </xf>
    <xf numFmtId="0" fontId="8" fillId="2" borderId="7" xfId="0" quotePrefix="1" applyFont="1" applyFill="1" applyBorder="1" applyAlignment="1">
      <alignment horizontal="left" vertical="center"/>
    </xf>
    <xf numFmtId="164" fontId="3" fillId="2" borderId="7" xfId="0" applyNumberFormat="1" applyFont="1" applyFill="1" applyBorder="1" applyAlignment="1">
      <alignment horizontal="right"/>
    </xf>
    <xf numFmtId="164" fontId="3" fillId="2" borderId="7" xfId="0" applyNumberFormat="1" applyFont="1" applyFill="1" applyBorder="1" applyAlignment="1" applyProtection="1">
      <alignment horizontal="right" wrapText="1"/>
    </xf>
    <xf numFmtId="0" fontId="26" fillId="0" borderId="3" xfId="0" applyFont="1" applyBorder="1" applyAlignment="1">
      <alignment horizontal="left" vertical="center"/>
    </xf>
    <xf numFmtId="0" fontId="25" fillId="0" borderId="6" xfId="0" applyFont="1" applyBorder="1"/>
    <xf numFmtId="164" fontId="1" fillId="0" borderId="0" xfId="0" applyNumberFormat="1" applyFont="1"/>
    <xf numFmtId="164" fontId="6" fillId="0" borderId="3" xfId="0" applyNumberFormat="1" applyFont="1" applyFill="1" applyBorder="1" applyAlignment="1" applyProtection="1">
      <alignment horizontal="right" vertical="center" wrapText="1"/>
    </xf>
    <xf numFmtId="164" fontId="25" fillId="0" borderId="6" xfId="0" applyNumberFormat="1" applyFont="1" applyBorder="1"/>
    <xf numFmtId="164" fontId="9" fillId="2" borderId="3" xfId="0" applyNumberFormat="1" applyFont="1" applyFill="1" applyBorder="1" applyAlignment="1" applyProtection="1">
      <alignment horizontal="right" vertical="center" wrapText="1"/>
    </xf>
    <xf numFmtId="164" fontId="7" fillId="2" borderId="3" xfId="0" quotePrefix="1" applyNumberFormat="1" applyFont="1" applyFill="1" applyBorder="1" applyAlignment="1">
      <alignment horizontal="right" vertical="center"/>
    </xf>
    <xf numFmtId="164" fontId="7" fillId="2" borderId="3" xfId="0" quotePrefix="1" applyNumberFormat="1" applyFont="1" applyFill="1" applyBorder="1" applyAlignment="1">
      <alignment horizontal="right" vertical="center" wrapText="1"/>
    </xf>
    <xf numFmtId="164" fontId="7" fillId="2" borderId="7" xfId="0" quotePrefix="1" applyNumberFormat="1" applyFont="1" applyFill="1" applyBorder="1" applyAlignment="1">
      <alignment horizontal="right" vertical="center"/>
    </xf>
    <xf numFmtId="164" fontId="25" fillId="0" borderId="6" xfId="0" applyNumberFormat="1" applyFont="1" applyBorder="1" applyAlignment="1">
      <alignment horizontal="right"/>
    </xf>
    <xf numFmtId="0" fontId="26" fillId="0" borderId="6" xfId="0" applyFont="1" applyBorder="1" applyAlignment="1">
      <alignment horizontal="left" vertical="center"/>
    </xf>
    <xf numFmtId="164" fontId="22" fillId="0" borderId="6" xfId="0" applyNumberFormat="1" applyFont="1" applyBorder="1" applyAlignment="1">
      <alignment horizontal="right"/>
    </xf>
    <xf numFmtId="164" fontId="22" fillId="0" borderId="6" xfId="0" applyNumberFormat="1" applyFont="1" applyBorder="1"/>
    <xf numFmtId="164" fontId="3" fillId="0" borderId="3" xfId="0" applyNumberFormat="1" applyFont="1" applyFill="1" applyBorder="1" applyAlignment="1">
      <alignment horizontal="right"/>
    </xf>
    <xf numFmtId="164" fontId="7" fillId="2" borderId="3" xfId="0" applyNumberFormat="1" applyFont="1" applyFill="1" applyBorder="1" applyAlignment="1" applyProtection="1">
      <alignment horizontal="right" vertical="center" wrapText="1"/>
    </xf>
    <xf numFmtId="164" fontId="8" fillId="2" borderId="3" xfId="0" quotePrefix="1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/>
    </xf>
    <xf numFmtId="164" fontId="7" fillId="2" borderId="3" xfId="0" applyNumberFormat="1" applyFont="1" applyFill="1" applyBorder="1" applyAlignment="1">
      <alignment horizontal="right" vertical="center"/>
    </xf>
    <xf numFmtId="164" fontId="22" fillId="0" borderId="3" xfId="0" applyNumberFormat="1" applyFont="1" applyBorder="1" applyAlignment="1">
      <alignment horizontal="right" wrapText="1"/>
    </xf>
    <xf numFmtId="0" fontId="6" fillId="0" borderId="2" xfId="0" quotePrefix="1" applyNumberFormat="1" applyFont="1" applyFill="1" applyBorder="1" applyAlignment="1" applyProtection="1">
      <alignment horizontal="center" vertical="center"/>
    </xf>
    <xf numFmtId="0" fontId="6" fillId="0" borderId="2" xfId="0" quotePrefix="1" applyNumberFormat="1" applyFont="1" applyFill="1" applyBorder="1" applyAlignment="1" applyProtection="1">
      <alignment horizontal="center"/>
    </xf>
    <xf numFmtId="164" fontId="9" fillId="3" borderId="2" xfId="0" applyNumberFormat="1" applyFont="1" applyFill="1" applyBorder="1" applyAlignment="1" applyProtection="1">
      <alignment vertical="center"/>
    </xf>
    <xf numFmtId="164" fontId="9" fillId="0" borderId="2" xfId="0" applyNumberFormat="1" applyFont="1" applyFill="1" applyBorder="1" applyAlignment="1" applyProtection="1">
      <alignment vertical="center"/>
    </xf>
    <xf numFmtId="164" fontId="9" fillId="0" borderId="2" xfId="0" applyNumberFormat="1" applyFont="1" applyFill="1" applyBorder="1" applyAlignment="1" applyProtection="1">
      <alignment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9" fillId="0" borderId="2" xfId="0" quotePrefix="1" applyNumberFormat="1" applyFont="1" applyFill="1" applyBorder="1" applyAlignment="1" applyProtection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2" fillId="0" borderId="1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22" fillId="0" borderId="8" xfId="0" applyFont="1" applyBorder="1" applyAlignment="1">
      <alignment horizontal="left"/>
    </xf>
    <xf numFmtId="0" fontId="22" fillId="0" borderId="9" xfId="0" applyFont="1" applyBorder="1" applyAlignment="1">
      <alignment horizontal="left"/>
    </xf>
    <xf numFmtId="0" fontId="26" fillId="0" borderId="3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164" fontId="22" fillId="2" borderId="3" xfId="0" applyNumberFormat="1" applyFont="1" applyFill="1" applyBorder="1" applyAlignment="1">
      <alignment horizontal="center" vertical="center"/>
    </xf>
    <xf numFmtId="164" fontId="22" fillId="2" borderId="7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 applyProtection="1">
      <alignment horizontal="center" vertical="center" wrapText="1"/>
    </xf>
    <xf numFmtId="164" fontId="6" fillId="2" borderId="6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5" fillId="0" borderId="4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164" fontId="6" fillId="2" borderId="7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vertical="center" wrapText="1"/>
    </xf>
    <xf numFmtId="0" fontId="16" fillId="2" borderId="2" xfId="0" applyNumberFormat="1" applyFont="1" applyFill="1" applyBorder="1" applyAlignment="1" applyProtection="1">
      <alignment vertical="center" wrapText="1"/>
    </xf>
    <xf numFmtId="0" fontId="16" fillId="2" borderId="4" xfId="0" applyNumberFormat="1" applyFont="1" applyFill="1" applyBorder="1" applyAlignment="1" applyProtection="1">
      <alignment vertical="center" wrapText="1"/>
    </xf>
    <xf numFmtId="0" fontId="25" fillId="0" borderId="7" xfId="0" applyFont="1" applyBorder="1" applyAlignment="1">
      <alignment horizontal="left" wrapText="1"/>
    </xf>
    <xf numFmtId="0" fontId="25" fillId="0" borderId="10" xfId="0" applyFont="1" applyBorder="1" applyAlignment="1">
      <alignment horizontal="left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5" fillId="0" borderId="3" xfId="0" applyFont="1" applyBorder="1" applyAlignment="1">
      <alignment horizontal="lef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right" vertical="center" wrapText="1" indent="1"/>
    </xf>
    <xf numFmtId="0" fontId="3" fillId="2" borderId="2" xfId="0" applyNumberFormat="1" applyFont="1" applyFill="1" applyBorder="1" applyAlignment="1" applyProtection="1">
      <alignment horizontal="right" vertical="center" wrapText="1" indent="1"/>
    </xf>
    <xf numFmtId="0" fontId="3" fillId="2" borderId="4" xfId="0" applyNumberFormat="1" applyFont="1" applyFill="1" applyBorder="1" applyAlignment="1" applyProtection="1">
      <alignment horizontal="righ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 applyProtection="1">
      <alignment horizontal="right" vertical="center" wrapText="1"/>
    </xf>
    <xf numFmtId="164" fontId="23" fillId="0" borderId="6" xfId="0" applyNumberFormat="1" applyFont="1" applyBorder="1" applyAlignment="1">
      <alignment horizontal="right"/>
    </xf>
    <xf numFmtId="0" fontId="25" fillId="0" borderId="0" xfId="0" applyFont="1" applyBorder="1"/>
    <xf numFmtId="164" fontId="25" fillId="0" borderId="0" xfId="0" applyNumberFormat="1" applyFont="1" applyBorder="1" applyAlignment="1">
      <alignment horizontal="right"/>
    </xf>
    <xf numFmtId="164" fontId="25" fillId="0" borderId="0" xfId="0" applyNumberFormat="1" applyFont="1" applyBorder="1"/>
    <xf numFmtId="0" fontId="25" fillId="0" borderId="0" xfId="0" applyFont="1"/>
    <xf numFmtId="164" fontId="25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topLeftCell="G7" workbookViewId="0">
      <selection activeCell="J13" sqref="J13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59" t="s">
        <v>91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0" ht="18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x14ac:dyDescent="0.25">
      <c r="A3" s="159" t="s">
        <v>18</v>
      </c>
      <c r="B3" s="159"/>
      <c r="C3" s="159"/>
      <c r="D3" s="159"/>
      <c r="E3" s="159"/>
      <c r="F3" s="159"/>
      <c r="G3" s="159"/>
      <c r="H3" s="159"/>
      <c r="I3" s="160"/>
      <c r="J3" s="160"/>
    </row>
    <row r="4" spans="1:10" ht="18" x14ac:dyDescent="0.25">
      <c r="A4" s="22"/>
      <c r="B4" s="22"/>
      <c r="C4" s="22"/>
      <c r="D4" s="22"/>
      <c r="E4" s="22"/>
      <c r="F4" s="22"/>
      <c r="G4" s="22"/>
      <c r="H4" s="22"/>
      <c r="I4" s="5"/>
      <c r="J4" s="5"/>
    </row>
    <row r="5" spans="1:10" ht="15.75" x14ac:dyDescent="0.25">
      <c r="A5" s="159" t="s">
        <v>24</v>
      </c>
      <c r="B5" s="161"/>
      <c r="C5" s="161"/>
      <c r="D5" s="161"/>
      <c r="E5" s="161"/>
      <c r="F5" s="161"/>
      <c r="G5" s="161"/>
      <c r="H5" s="161"/>
      <c r="I5" s="161"/>
      <c r="J5" s="161"/>
    </row>
    <row r="6" spans="1:10" ht="18" x14ac:dyDescent="0.25">
      <c r="A6" s="1"/>
      <c r="B6" s="2"/>
      <c r="C6" s="2"/>
      <c r="D6" s="2"/>
      <c r="E6" s="6"/>
      <c r="F6" s="6"/>
      <c r="G6" s="7"/>
      <c r="H6" s="7"/>
      <c r="I6" s="7"/>
      <c r="J6" s="32" t="s">
        <v>30</v>
      </c>
    </row>
    <row r="7" spans="1:10" ht="25.5" x14ac:dyDescent="0.25">
      <c r="A7" s="27"/>
      <c r="B7" s="28"/>
      <c r="C7" s="28"/>
      <c r="D7" s="29"/>
      <c r="E7" s="30"/>
      <c r="F7" s="149" t="s">
        <v>97</v>
      </c>
      <c r="G7" s="3" t="s">
        <v>92</v>
      </c>
      <c r="H7" s="3" t="s">
        <v>93</v>
      </c>
      <c r="I7" s="3" t="s">
        <v>38</v>
      </c>
      <c r="J7" s="3" t="s">
        <v>94</v>
      </c>
    </row>
    <row r="8" spans="1:10" x14ac:dyDescent="0.25">
      <c r="A8" s="162" t="s">
        <v>0</v>
      </c>
      <c r="B8" s="163"/>
      <c r="C8" s="163"/>
      <c r="D8" s="163"/>
      <c r="E8" s="164"/>
      <c r="F8" s="150">
        <f>SUM(F9:F10)</f>
        <v>712277.75</v>
      </c>
      <c r="G8" s="73">
        <f>G9+G10</f>
        <v>620640.14</v>
      </c>
      <c r="H8" s="73">
        <f t="shared" ref="H8:J8" si="0">H9+H10</f>
        <v>890858.22</v>
      </c>
      <c r="I8" s="73">
        <f t="shared" si="0"/>
        <v>903191.16</v>
      </c>
      <c r="J8" s="73">
        <f t="shared" si="0"/>
        <v>915709.1</v>
      </c>
    </row>
    <row r="9" spans="1:10" x14ac:dyDescent="0.25">
      <c r="A9" s="165" t="s">
        <v>32</v>
      </c>
      <c r="B9" s="166"/>
      <c r="C9" s="166"/>
      <c r="D9" s="166"/>
      <c r="E9" s="158"/>
      <c r="F9" s="151">
        <v>712277.75</v>
      </c>
      <c r="G9" s="74">
        <v>620640.14</v>
      </c>
      <c r="H9" s="74">
        <v>890858.22</v>
      </c>
      <c r="I9" s="74">
        <v>903191.16</v>
      </c>
      <c r="J9" s="74">
        <v>915709.1</v>
      </c>
    </row>
    <row r="10" spans="1:10" x14ac:dyDescent="0.25">
      <c r="A10" s="167" t="s">
        <v>33</v>
      </c>
      <c r="B10" s="158"/>
      <c r="C10" s="158"/>
      <c r="D10" s="158"/>
      <c r="E10" s="158"/>
      <c r="F10" s="151">
        <v>0</v>
      </c>
      <c r="G10" s="74">
        <v>0</v>
      </c>
      <c r="H10" s="74">
        <v>0</v>
      </c>
      <c r="I10" s="74">
        <v>0</v>
      </c>
      <c r="J10" s="74">
        <v>0</v>
      </c>
    </row>
    <row r="11" spans="1:10" x14ac:dyDescent="0.25">
      <c r="A11" s="33" t="s">
        <v>1</v>
      </c>
      <c r="B11" s="42"/>
      <c r="C11" s="42"/>
      <c r="D11" s="42"/>
      <c r="E11" s="42"/>
      <c r="F11" s="150">
        <v>712261.77</v>
      </c>
      <c r="G11" s="73">
        <f>SUM(G12:G13)</f>
        <v>620640.14</v>
      </c>
      <c r="H11" s="73">
        <f t="shared" ref="H11:J11" si="1">SUM(H12:H13)</f>
        <v>890858.22</v>
      </c>
      <c r="I11" s="73">
        <f t="shared" si="1"/>
        <v>903191.16</v>
      </c>
      <c r="J11" s="73">
        <f t="shared" si="1"/>
        <v>915709.1</v>
      </c>
    </row>
    <row r="12" spans="1:10" x14ac:dyDescent="0.25">
      <c r="A12" s="168" t="s">
        <v>34</v>
      </c>
      <c r="B12" s="166"/>
      <c r="C12" s="166"/>
      <c r="D12" s="166"/>
      <c r="E12" s="166"/>
      <c r="F12" s="152">
        <v>712261.77</v>
      </c>
      <c r="G12" s="74">
        <v>615784.52</v>
      </c>
      <c r="H12" s="74">
        <v>890858.22</v>
      </c>
      <c r="I12" s="74">
        <v>903191.16</v>
      </c>
      <c r="J12" s="75">
        <v>915709.1</v>
      </c>
    </row>
    <row r="13" spans="1:10" x14ac:dyDescent="0.25">
      <c r="A13" s="157" t="s">
        <v>35</v>
      </c>
      <c r="B13" s="158"/>
      <c r="C13" s="158"/>
      <c r="D13" s="158"/>
      <c r="E13" s="158"/>
      <c r="F13" s="151">
        <v>0</v>
      </c>
      <c r="G13" s="76">
        <v>4855.62</v>
      </c>
      <c r="H13" s="76">
        <v>0</v>
      </c>
      <c r="I13" s="76">
        <v>0</v>
      </c>
      <c r="J13" s="75">
        <v>0</v>
      </c>
    </row>
    <row r="14" spans="1:10" x14ac:dyDescent="0.25">
      <c r="A14" s="169" t="s">
        <v>57</v>
      </c>
      <c r="B14" s="163"/>
      <c r="C14" s="163"/>
      <c r="D14" s="163"/>
      <c r="E14" s="163"/>
      <c r="F14" s="73">
        <f>F8-F11</f>
        <v>15.979999999981374</v>
      </c>
      <c r="G14" s="73">
        <f>G8-G11</f>
        <v>0</v>
      </c>
      <c r="H14" s="73">
        <f t="shared" ref="H14:J14" si="2">H8-H11</f>
        <v>0</v>
      </c>
      <c r="I14" s="73">
        <f t="shared" si="2"/>
        <v>0</v>
      </c>
      <c r="J14" s="73">
        <f t="shared" si="2"/>
        <v>0</v>
      </c>
    </row>
    <row r="15" spans="1:10" ht="18" x14ac:dyDescent="0.25">
      <c r="A15" s="22"/>
      <c r="B15" s="20"/>
      <c r="C15" s="20"/>
      <c r="D15" s="20"/>
      <c r="E15" s="20"/>
      <c r="F15" s="20"/>
      <c r="G15" s="20"/>
      <c r="H15" s="21"/>
      <c r="I15" s="21"/>
      <c r="J15" s="21"/>
    </row>
    <row r="16" spans="1:10" ht="15.75" x14ac:dyDescent="0.25">
      <c r="A16" s="159" t="s">
        <v>25</v>
      </c>
      <c r="B16" s="161"/>
      <c r="C16" s="161"/>
      <c r="D16" s="161"/>
      <c r="E16" s="161"/>
      <c r="F16" s="161"/>
      <c r="G16" s="161"/>
      <c r="H16" s="161"/>
      <c r="I16" s="161"/>
      <c r="J16" s="161"/>
    </row>
    <row r="17" spans="1:10" ht="18" x14ac:dyDescent="0.25">
      <c r="A17" s="22"/>
      <c r="B17" s="20"/>
      <c r="C17" s="20"/>
      <c r="D17" s="20"/>
      <c r="E17" s="20"/>
      <c r="F17" s="20"/>
      <c r="G17" s="20"/>
      <c r="H17" s="21"/>
      <c r="I17" s="21"/>
      <c r="J17" s="21"/>
    </row>
    <row r="18" spans="1:10" ht="25.5" x14ac:dyDescent="0.25">
      <c r="A18" s="27"/>
      <c r="B18" s="28"/>
      <c r="C18" s="28"/>
      <c r="D18" s="29"/>
      <c r="E18" s="30"/>
      <c r="F18" s="149" t="s">
        <v>97</v>
      </c>
      <c r="G18" s="3" t="s">
        <v>92</v>
      </c>
      <c r="H18" s="3" t="s">
        <v>93</v>
      </c>
      <c r="I18" s="3" t="s">
        <v>38</v>
      </c>
      <c r="J18" s="3" t="s">
        <v>94</v>
      </c>
    </row>
    <row r="19" spans="1:10" x14ac:dyDescent="0.25">
      <c r="A19" s="157" t="s">
        <v>36</v>
      </c>
      <c r="B19" s="158"/>
      <c r="C19" s="158"/>
      <c r="D19" s="158"/>
      <c r="E19" s="158"/>
      <c r="F19" s="118"/>
      <c r="G19" s="44"/>
      <c r="H19" s="44"/>
      <c r="I19" s="44"/>
      <c r="J19" s="43"/>
    </row>
    <row r="20" spans="1:10" x14ac:dyDescent="0.25">
      <c r="A20" s="157" t="s">
        <v>37</v>
      </c>
      <c r="B20" s="158"/>
      <c r="C20" s="158"/>
      <c r="D20" s="158"/>
      <c r="E20" s="158"/>
      <c r="F20" s="118"/>
      <c r="G20" s="44"/>
      <c r="H20" s="44"/>
      <c r="I20" s="44"/>
      <c r="J20" s="43"/>
    </row>
    <row r="21" spans="1:10" x14ac:dyDescent="0.25">
      <c r="A21" s="169" t="s">
        <v>2</v>
      </c>
      <c r="B21" s="163"/>
      <c r="C21" s="163"/>
      <c r="D21" s="163"/>
      <c r="E21" s="163"/>
      <c r="F21" s="73">
        <f t="shared" ref="F21:G21" si="3">F19-F20</f>
        <v>0</v>
      </c>
      <c r="G21" s="73">
        <f t="shared" si="3"/>
        <v>0</v>
      </c>
      <c r="H21" s="73">
        <f t="shared" ref="H21:J21" si="4">H19-H20</f>
        <v>0</v>
      </c>
      <c r="I21" s="73">
        <f t="shared" si="4"/>
        <v>0</v>
      </c>
      <c r="J21" s="73">
        <f t="shared" si="4"/>
        <v>0</v>
      </c>
    </row>
    <row r="22" spans="1:10" x14ac:dyDescent="0.25">
      <c r="A22" s="169" t="s">
        <v>58</v>
      </c>
      <c r="B22" s="163"/>
      <c r="C22" s="163"/>
      <c r="D22" s="163"/>
      <c r="E22" s="163"/>
      <c r="F22" s="73">
        <f>F14+F21</f>
        <v>15.979999999981374</v>
      </c>
      <c r="G22" s="73">
        <f>G14+G21</f>
        <v>0</v>
      </c>
      <c r="H22" s="73">
        <f>H14+H21</f>
        <v>0</v>
      </c>
      <c r="I22" s="73">
        <f t="shared" ref="I22:J22" si="5">I14+I21</f>
        <v>0</v>
      </c>
      <c r="J22" s="73">
        <f t="shared" si="5"/>
        <v>0</v>
      </c>
    </row>
    <row r="23" spans="1:10" ht="18" x14ac:dyDescent="0.25">
      <c r="A23" s="19"/>
      <c r="B23" s="20"/>
      <c r="C23" s="20"/>
      <c r="D23" s="20"/>
      <c r="E23" s="20"/>
      <c r="F23" s="20"/>
      <c r="G23" s="20"/>
      <c r="H23" s="21"/>
      <c r="I23" s="21"/>
      <c r="J23" s="21"/>
    </row>
    <row r="24" spans="1:10" ht="15.75" x14ac:dyDescent="0.25">
      <c r="A24" s="159" t="s">
        <v>59</v>
      </c>
      <c r="B24" s="161"/>
      <c r="C24" s="161"/>
      <c r="D24" s="161"/>
      <c r="E24" s="161"/>
      <c r="F24" s="161"/>
      <c r="G24" s="161"/>
      <c r="H24" s="161"/>
      <c r="I24" s="161"/>
      <c r="J24" s="161"/>
    </row>
    <row r="25" spans="1:10" ht="15.75" x14ac:dyDescent="0.25">
      <c r="A25" s="40"/>
      <c r="B25" s="41"/>
      <c r="C25" s="41"/>
      <c r="D25" s="41"/>
      <c r="E25" s="41"/>
      <c r="F25" s="119"/>
      <c r="G25" s="41"/>
      <c r="H25" s="41"/>
      <c r="I25" s="41"/>
      <c r="J25" s="41"/>
    </row>
    <row r="26" spans="1:10" ht="25.5" x14ac:dyDescent="0.25">
      <c r="A26" s="27"/>
      <c r="B26" s="28"/>
      <c r="C26" s="28"/>
      <c r="D26" s="29"/>
      <c r="E26" s="30"/>
      <c r="F26" s="148" t="s">
        <v>97</v>
      </c>
      <c r="G26" s="3" t="s">
        <v>92</v>
      </c>
      <c r="H26" s="3" t="s">
        <v>93</v>
      </c>
      <c r="I26" s="3" t="s">
        <v>38</v>
      </c>
      <c r="J26" s="3" t="s">
        <v>94</v>
      </c>
    </row>
    <row r="27" spans="1:10" ht="15" customHeight="1" x14ac:dyDescent="0.25">
      <c r="A27" s="172" t="s">
        <v>60</v>
      </c>
      <c r="B27" s="173"/>
      <c r="C27" s="173"/>
      <c r="D27" s="173"/>
      <c r="E27" s="174"/>
      <c r="F27" s="121">
        <v>15.98</v>
      </c>
      <c r="G27" s="82">
        <v>4855.62</v>
      </c>
      <c r="H27" s="82"/>
      <c r="I27" s="82">
        <v>0</v>
      </c>
      <c r="J27" s="83">
        <v>0</v>
      </c>
    </row>
    <row r="28" spans="1:10" ht="15" customHeight="1" x14ac:dyDescent="0.25">
      <c r="A28" s="169" t="s">
        <v>61</v>
      </c>
      <c r="B28" s="163"/>
      <c r="C28" s="163"/>
      <c r="D28" s="163"/>
      <c r="E28" s="163"/>
      <c r="F28" s="120"/>
      <c r="G28" s="84"/>
      <c r="H28" s="84"/>
      <c r="I28" s="84"/>
      <c r="J28" s="85"/>
    </row>
    <row r="29" spans="1:10" ht="45" customHeight="1" x14ac:dyDescent="0.25">
      <c r="A29" s="162" t="s">
        <v>62</v>
      </c>
      <c r="B29" s="175"/>
      <c r="C29" s="175"/>
      <c r="D29" s="175"/>
      <c r="E29" s="176"/>
      <c r="F29" s="122"/>
      <c r="G29" s="84"/>
      <c r="H29" s="84"/>
      <c r="I29" s="84"/>
      <c r="J29" s="85"/>
    </row>
    <row r="30" spans="1:10" ht="15.75" x14ac:dyDescent="0.25">
      <c r="A30" s="47"/>
      <c r="B30" s="48"/>
      <c r="C30" s="48"/>
      <c r="D30" s="48"/>
      <c r="E30" s="48"/>
      <c r="F30" s="48"/>
      <c r="G30" s="48"/>
      <c r="H30" s="48"/>
      <c r="I30" s="48"/>
      <c r="J30" s="48"/>
    </row>
    <row r="31" spans="1:10" ht="15.75" x14ac:dyDescent="0.25">
      <c r="A31" s="177" t="s">
        <v>56</v>
      </c>
      <c r="B31" s="177"/>
      <c r="C31" s="177"/>
      <c r="D31" s="177"/>
      <c r="E31" s="177"/>
      <c r="F31" s="177"/>
      <c r="G31" s="177"/>
      <c r="H31" s="177"/>
      <c r="I31" s="177"/>
      <c r="J31" s="177"/>
    </row>
    <row r="32" spans="1:10" ht="18" x14ac:dyDescent="0.25">
      <c r="A32" s="49"/>
      <c r="B32" s="50"/>
      <c r="C32" s="50"/>
      <c r="D32" s="50"/>
      <c r="E32" s="50"/>
      <c r="F32" s="50"/>
      <c r="G32" s="50"/>
      <c r="H32" s="51"/>
      <c r="I32" s="51"/>
      <c r="J32" s="51"/>
    </row>
    <row r="33" spans="1:10" ht="25.5" x14ac:dyDescent="0.25">
      <c r="A33" s="52"/>
      <c r="B33" s="53"/>
      <c r="C33" s="53"/>
      <c r="D33" s="54"/>
      <c r="E33" s="55"/>
      <c r="F33" s="156" t="s">
        <v>97</v>
      </c>
      <c r="G33" s="56" t="s">
        <v>92</v>
      </c>
      <c r="H33" s="56" t="s">
        <v>93</v>
      </c>
      <c r="I33" s="56" t="s">
        <v>38</v>
      </c>
      <c r="J33" s="56" t="s">
        <v>94</v>
      </c>
    </row>
    <row r="34" spans="1:10" x14ac:dyDescent="0.25">
      <c r="A34" s="172" t="s">
        <v>60</v>
      </c>
      <c r="B34" s="173"/>
      <c r="C34" s="173"/>
      <c r="D34" s="173"/>
      <c r="E34" s="174"/>
      <c r="F34" s="121"/>
      <c r="G34" s="45" t="e">
        <f>#REF!</f>
        <v>#REF!</v>
      </c>
      <c r="H34" s="45" t="e">
        <f>G37</f>
        <v>#REF!</v>
      </c>
      <c r="I34" s="45" t="e">
        <f>H37</f>
        <v>#REF!</v>
      </c>
      <c r="J34" s="46" t="e">
        <f>I37</f>
        <v>#REF!</v>
      </c>
    </row>
    <row r="35" spans="1:10" ht="28.5" customHeight="1" x14ac:dyDescent="0.25">
      <c r="A35" s="172" t="s">
        <v>63</v>
      </c>
      <c r="B35" s="173"/>
      <c r="C35" s="173"/>
      <c r="D35" s="173"/>
      <c r="E35" s="174"/>
      <c r="F35" s="121"/>
      <c r="G35" s="45">
        <v>0</v>
      </c>
      <c r="H35" s="45">
        <v>0</v>
      </c>
      <c r="I35" s="45">
        <v>0</v>
      </c>
      <c r="J35" s="46">
        <v>0</v>
      </c>
    </row>
    <row r="36" spans="1:10" x14ac:dyDescent="0.25">
      <c r="A36" s="172" t="s">
        <v>64</v>
      </c>
      <c r="B36" s="178"/>
      <c r="C36" s="178"/>
      <c r="D36" s="178"/>
      <c r="E36" s="179"/>
      <c r="F36" s="155"/>
      <c r="G36" s="45">
        <v>0</v>
      </c>
      <c r="H36" s="45">
        <v>0</v>
      </c>
      <c r="I36" s="45">
        <v>0</v>
      </c>
      <c r="J36" s="46">
        <v>0</v>
      </c>
    </row>
    <row r="37" spans="1:10" ht="15" customHeight="1" x14ac:dyDescent="0.25">
      <c r="A37" s="169" t="s">
        <v>61</v>
      </c>
      <c r="B37" s="163"/>
      <c r="C37" s="163"/>
      <c r="D37" s="163"/>
      <c r="E37" s="163"/>
      <c r="F37" s="120"/>
      <c r="G37" s="31" t="e">
        <f t="shared" ref="G37:J37" si="6">G34-G35+G36</f>
        <v>#REF!</v>
      </c>
      <c r="H37" s="31" t="e">
        <f t="shared" si="6"/>
        <v>#REF!</v>
      </c>
      <c r="I37" s="31" t="e">
        <f t="shared" si="6"/>
        <v>#REF!</v>
      </c>
      <c r="J37" s="57" t="e">
        <f t="shared" si="6"/>
        <v>#REF!</v>
      </c>
    </row>
    <row r="38" spans="1:10" ht="17.25" customHeight="1" x14ac:dyDescent="0.25"/>
    <row r="39" spans="1:10" x14ac:dyDescent="0.25">
      <c r="A39" s="170" t="s">
        <v>31</v>
      </c>
      <c r="B39" s="171"/>
      <c r="C39" s="171"/>
      <c r="D39" s="171"/>
      <c r="E39" s="171"/>
      <c r="F39" s="171"/>
      <c r="G39" s="171"/>
      <c r="H39" s="171"/>
      <c r="I39" s="171"/>
      <c r="J39" s="171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1" right="1" top="1" bottom="1" header="0.5" footer="0.5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30"/>
  <sheetViews>
    <sheetView topLeftCell="A16" workbookViewId="0">
      <selection activeCell="F25" sqref="F2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  <col min="10" max="10" width="14.140625" bestFit="1" customWidth="1"/>
  </cols>
  <sheetData>
    <row r="1" spans="1:78" ht="42" customHeight="1" x14ac:dyDescent="0.25">
      <c r="A1" s="159" t="s">
        <v>91</v>
      </c>
      <c r="B1" s="159"/>
      <c r="C1" s="159"/>
      <c r="D1" s="159"/>
      <c r="E1" s="159"/>
      <c r="F1" s="159"/>
      <c r="G1" s="159"/>
      <c r="H1" s="159"/>
    </row>
    <row r="2" spans="1:78" ht="18" customHeight="1" x14ac:dyDescent="0.25">
      <c r="A2" s="4"/>
      <c r="B2" s="4"/>
      <c r="C2" s="4"/>
      <c r="D2" s="22"/>
      <c r="E2" s="4"/>
      <c r="F2" s="4"/>
      <c r="G2" s="4"/>
      <c r="H2" s="4"/>
    </row>
    <row r="3" spans="1:78" ht="15.75" customHeight="1" x14ac:dyDescent="0.25">
      <c r="A3" s="159" t="s">
        <v>18</v>
      </c>
      <c r="B3" s="159"/>
      <c r="C3" s="159"/>
      <c r="D3" s="159"/>
      <c r="E3" s="159"/>
      <c r="F3" s="159"/>
      <c r="G3" s="159"/>
      <c r="H3" s="159"/>
    </row>
    <row r="4" spans="1:78" ht="18" x14ac:dyDescent="0.25">
      <c r="A4" s="4"/>
      <c r="B4" s="4"/>
      <c r="C4" s="4"/>
      <c r="D4" s="22"/>
      <c r="E4" s="4"/>
      <c r="F4" s="4"/>
      <c r="G4" s="5"/>
      <c r="H4" s="5"/>
    </row>
    <row r="5" spans="1:78" ht="18" customHeight="1" x14ac:dyDescent="0.25">
      <c r="A5" s="159" t="s">
        <v>4</v>
      </c>
      <c r="B5" s="159"/>
      <c r="C5" s="159"/>
      <c r="D5" s="159"/>
      <c r="E5" s="159"/>
      <c r="F5" s="159"/>
      <c r="G5" s="159"/>
      <c r="H5" s="159"/>
    </row>
    <row r="6" spans="1:78" ht="18" x14ac:dyDescent="0.25">
      <c r="A6" s="4"/>
      <c r="B6" s="4"/>
      <c r="C6" s="4"/>
      <c r="D6" s="22"/>
      <c r="E6" s="4"/>
      <c r="F6" s="4"/>
      <c r="G6" s="5"/>
      <c r="H6" s="5"/>
    </row>
    <row r="7" spans="1:78" ht="15.75" customHeight="1" x14ac:dyDescent="0.25">
      <c r="A7" s="159" t="s">
        <v>39</v>
      </c>
      <c r="B7" s="159"/>
      <c r="C7" s="159"/>
      <c r="D7" s="159"/>
      <c r="E7" s="159"/>
      <c r="F7" s="159"/>
      <c r="G7" s="159"/>
      <c r="H7" s="159"/>
    </row>
    <row r="8" spans="1:78" ht="18" x14ac:dyDescent="0.25">
      <c r="A8" s="4"/>
      <c r="B8" s="4"/>
      <c r="C8" s="4"/>
      <c r="D8" s="22"/>
      <c r="E8" s="4"/>
      <c r="F8" s="4"/>
      <c r="G8" s="5"/>
      <c r="H8" s="5"/>
    </row>
    <row r="9" spans="1:78" ht="25.5" x14ac:dyDescent="0.25">
      <c r="A9" s="18" t="s">
        <v>5</v>
      </c>
      <c r="B9" s="17" t="s">
        <v>6</v>
      </c>
      <c r="C9" s="17" t="s">
        <v>3</v>
      </c>
      <c r="D9" s="17" t="s">
        <v>97</v>
      </c>
      <c r="E9" s="18" t="s">
        <v>92</v>
      </c>
      <c r="F9" s="18" t="s">
        <v>95</v>
      </c>
      <c r="G9" s="18" t="s">
        <v>29</v>
      </c>
      <c r="H9" s="18" t="s">
        <v>96</v>
      </c>
    </row>
    <row r="10" spans="1:78" x14ac:dyDescent="0.25">
      <c r="A10" s="36"/>
      <c r="B10" s="37"/>
      <c r="C10" s="35" t="s">
        <v>0</v>
      </c>
      <c r="D10" s="154">
        <f>SUM(D11,D15)</f>
        <v>712277.75</v>
      </c>
      <c r="E10" s="154">
        <f t="shared" ref="E10:H10" si="0">SUM(E11,E15)</f>
        <v>620640.14</v>
      </c>
      <c r="F10" s="154">
        <f t="shared" si="0"/>
        <v>851657.78</v>
      </c>
      <c r="G10" s="154">
        <f t="shared" si="0"/>
        <v>871227.66999999993</v>
      </c>
      <c r="H10" s="154">
        <f t="shared" si="0"/>
        <v>891286.79999999993</v>
      </c>
    </row>
    <row r="11" spans="1:78" ht="15.75" customHeight="1" x14ac:dyDescent="0.25">
      <c r="A11" s="10">
        <v>6</v>
      </c>
      <c r="B11" s="10"/>
      <c r="C11" s="10" t="s">
        <v>7</v>
      </c>
      <c r="D11" s="134">
        <f>SUM(D12:D15)</f>
        <v>712261.77</v>
      </c>
      <c r="E11" s="68">
        <f>SUM(E12:E14)</f>
        <v>615784.52</v>
      </c>
      <c r="F11" s="68">
        <f t="shared" ref="F11:H11" si="1">SUM(F12:F15)</f>
        <v>851657.78</v>
      </c>
      <c r="G11" s="68">
        <f t="shared" si="1"/>
        <v>871227.66999999993</v>
      </c>
      <c r="H11" s="68">
        <f t="shared" si="1"/>
        <v>891286.79999999993</v>
      </c>
    </row>
    <row r="12" spans="1:78" ht="38.25" x14ac:dyDescent="0.25">
      <c r="A12" s="10"/>
      <c r="B12" s="15">
        <v>63</v>
      </c>
      <c r="C12" s="15" t="s">
        <v>26</v>
      </c>
      <c r="D12" s="143">
        <v>626372.75</v>
      </c>
      <c r="E12" s="145">
        <v>535771.77</v>
      </c>
      <c r="F12" s="145">
        <v>787995.56</v>
      </c>
      <c r="G12" s="145">
        <v>807565.45</v>
      </c>
      <c r="H12" s="145">
        <v>827624.58</v>
      </c>
    </row>
    <row r="13" spans="1:78" s="124" customFormat="1" x14ac:dyDescent="0.25">
      <c r="A13" s="11"/>
      <c r="B13" s="11">
        <v>66</v>
      </c>
      <c r="C13" s="11" t="s">
        <v>142</v>
      </c>
      <c r="D13" s="135">
        <v>20</v>
      </c>
      <c r="E13" s="61">
        <v>50</v>
      </c>
      <c r="F13" s="61">
        <v>0</v>
      </c>
      <c r="G13" s="61">
        <v>0</v>
      </c>
      <c r="H13" s="61">
        <v>0</v>
      </c>
    </row>
    <row r="14" spans="1:78" ht="38.25" x14ac:dyDescent="0.25">
      <c r="A14" s="11"/>
      <c r="B14" s="11">
        <v>67</v>
      </c>
      <c r="C14" s="15" t="s">
        <v>27</v>
      </c>
      <c r="D14" s="143">
        <v>85853.04</v>
      </c>
      <c r="E14" s="146">
        <v>79962.75</v>
      </c>
      <c r="F14" s="146">
        <v>63662.22</v>
      </c>
      <c r="G14" s="146">
        <v>63662.22</v>
      </c>
      <c r="H14" s="146">
        <v>63662.22</v>
      </c>
    </row>
    <row r="15" spans="1:78" x14ac:dyDescent="0.25">
      <c r="A15" s="15">
        <v>9</v>
      </c>
      <c r="B15" s="15">
        <v>92</v>
      </c>
      <c r="C15" s="11" t="s">
        <v>67</v>
      </c>
      <c r="D15" s="144">
        <v>15.98</v>
      </c>
      <c r="E15" s="142">
        <v>4855.62</v>
      </c>
      <c r="F15" s="142">
        <v>0</v>
      </c>
      <c r="G15" s="142">
        <v>0</v>
      </c>
      <c r="H15" s="142">
        <v>0</v>
      </c>
      <c r="I15" s="62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</row>
    <row r="18" spans="1:10" ht="15.75" x14ac:dyDescent="0.25">
      <c r="A18" s="159" t="s">
        <v>40</v>
      </c>
      <c r="B18" s="180"/>
      <c r="C18" s="180"/>
      <c r="D18" s="180"/>
      <c r="E18" s="180"/>
      <c r="F18" s="180"/>
      <c r="G18" s="180"/>
      <c r="H18" s="180"/>
    </row>
    <row r="19" spans="1:10" ht="18" x14ac:dyDescent="0.25">
      <c r="A19" s="4"/>
      <c r="B19" s="4"/>
      <c r="C19" s="4"/>
      <c r="D19" s="22"/>
      <c r="E19" s="4"/>
      <c r="F19" s="4"/>
      <c r="G19" s="5"/>
      <c r="H19" s="5"/>
    </row>
    <row r="20" spans="1:10" ht="25.5" x14ac:dyDescent="0.25">
      <c r="A20" s="18" t="s">
        <v>5</v>
      </c>
      <c r="B20" s="17" t="s">
        <v>6</v>
      </c>
      <c r="C20" s="17" t="s">
        <v>8</v>
      </c>
      <c r="D20" s="17" t="s">
        <v>97</v>
      </c>
      <c r="E20" s="18" t="s">
        <v>92</v>
      </c>
      <c r="F20" s="18" t="s">
        <v>95</v>
      </c>
      <c r="G20" s="18" t="s">
        <v>29</v>
      </c>
      <c r="H20" s="18" t="s">
        <v>96</v>
      </c>
    </row>
    <row r="21" spans="1:10" x14ac:dyDescent="0.25">
      <c r="A21" s="36"/>
      <c r="B21" s="37"/>
      <c r="C21" s="35" t="s">
        <v>1</v>
      </c>
      <c r="D21" s="64">
        <f>SUM(D22,D27)</f>
        <v>712261.77</v>
      </c>
      <c r="E21" s="64">
        <f>SUM(E22,E27)</f>
        <v>620640.14</v>
      </c>
      <c r="F21" s="64">
        <f t="shared" ref="F21:H21" si="2">SUM(F22,F27)</f>
        <v>890858.22</v>
      </c>
      <c r="G21" s="64">
        <f t="shared" si="2"/>
        <v>903191.15999999992</v>
      </c>
      <c r="H21" s="64">
        <f t="shared" si="2"/>
        <v>915709.1</v>
      </c>
      <c r="J21" s="81"/>
    </row>
    <row r="22" spans="1:10" ht="15.75" customHeight="1" x14ac:dyDescent="0.25">
      <c r="A22" s="10">
        <v>3</v>
      </c>
      <c r="B22" s="10"/>
      <c r="C22" s="10" t="s">
        <v>9</v>
      </c>
      <c r="D22" s="68">
        <f t="shared" ref="D22:H22" si="3">SUM(D23:D24)</f>
        <v>712261.77</v>
      </c>
      <c r="E22" s="68">
        <f t="shared" si="3"/>
        <v>615784.52</v>
      </c>
      <c r="F22" s="68">
        <f t="shared" si="3"/>
        <v>885858.22</v>
      </c>
      <c r="G22" s="68">
        <f t="shared" si="3"/>
        <v>898191.15999999992</v>
      </c>
      <c r="H22" s="68">
        <f t="shared" si="3"/>
        <v>910709.1</v>
      </c>
    </row>
    <row r="23" spans="1:10" ht="15.75" customHeight="1" x14ac:dyDescent="0.25">
      <c r="A23" s="10"/>
      <c r="B23" s="15">
        <v>31</v>
      </c>
      <c r="C23" s="15" t="s">
        <v>10</v>
      </c>
      <c r="D23" s="143">
        <v>587515.81000000006</v>
      </c>
      <c r="E23" s="61">
        <v>519024.78</v>
      </c>
      <c r="F23" s="61">
        <v>822196</v>
      </c>
      <c r="G23" s="61">
        <v>834528.94</v>
      </c>
      <c r="H23" s="61">
        <v>847046.88</v>
      </c>
    </row>
    <row r="24" spans="1:10" x14ac:dyDescent="0.25">
      <c r="A24" s="11"/>
      <c r="B24" s="11">
        <v>32</v>
      </c>
      <c r="C24" s="11" t="s">
        <v>21</v>
      </c>
      <c r="D24" s="135">
        <v>124745.96</v>
      </c>
      <c r="E24" s="61">
        <v>96759.74</v>
      </c>
      <c r="F24" s="61">
        <v>63662.22</v>
      </c>
      <c r="G24" s="61">
        <v>63662.22</v>
      </c>
      <c r="H24" s="61">
        <v>63662.22</v>
      </c>
      <c r="J24" s="81"/>
    </row>
    <row r="25" spans="1:10" ht="45" customHeight="1" x14ac:dyDescent="0.25">
      <c r="A25" s="11"/>
      <c r="B25" s="11">
        <v>37</v>
      </c>
      <c r="C25" s="125" t="s">
        <v>143</v>
      </c>
      <c r="D25" s="135">
        <v>4008</v>
      </c>
      <c r="E25" s="153">
        <v>5805.57</v>
      </c>
      <c r="F25" s="153">
        <v>4764</v>
      </c>
      <c r="G25" s="153">
        <v>4764</v>
      </c>
      <c r="H25" s="153">
        <v>4764</v>
      </c>
      <c r="J25" s="81"/>
    </row>
    <row r="26" spans="1:10" x14ac:dyDescent="0.25">
      <c r="A26" s="11"/>
      <c r="B26" s="11">
        <v>38</v>
      </c>
      <c r="C26" s="11" t="s">
        <v>144</v>
      </c>
      <c r="D26" s="144">
        <v>20</v>
      </c>
      <c r="E26" s="61">
        <v>50</v>
      </c>
      <c r="F26" s="61">
        <v>0</v>
      </c>
      <c r="G26" s="61">
        <v>0</v>
      </c>
      <c r="H26" s="61">
        <v>0</v>
      </c>
    </row>
    <row r="27" spans="1:10" ht="25.5" x14ac:dyDescent="0.25">
      <c r="A27" s="13">
        <v>4</v>
      </c>
      <c r="B27" s="14"/>
      <c r="C27" s="23" t="s">
        <v>11</v>
      </c>
      <c r="D27" s="68">
        <f>SUM(D28:D29)</f>
        <v>0</v>
      </c>
      <c r="E27" s="68">
        <f>SUM(E28:E29)</f>
        <v>4855.62</v>
      </c>
      <c r="F27" s="68">
        <f t="shared" ref="F27:H27" si="4">SUM(F28:F29)</f>
        <v>5000</v>
      </c>
      <c r="G27" s="68">
        <f t="shared" si="4"/>
        <v>5000</v>
      </c>
      <c r="H27" s="68">
        <f t="shared" si="4"/>
        <v>5000</v>
      </c>
    </row>
    <row r="28" spans="1:10" ht="38.25" x14ac:dyDescent="0.25">
      <c r="A28" s="15"/>
      <c r="B28" s="15">
        <v>41</v>
      </c>
      <c r="C28" s="24" t="s">
        <v>12</v>
      </c>
      <c r="D28" s="143">
        <v>0</v>
      </c>
      <c r="E28" s="61">
        <v>0</v>
      </c>
      <c r="F28" s="61">
        <v>0</v>
      </c>
      <c r="G28" s="61">
        <v>0</v>
      </c>
      <c r="H28" s="69">
        <v>0</v>
      </c>
    </row>
    <row r="29" spans="1:10" ht="39.75" customHeight="1" x14ac:dyDescent="0.25">
      <c r="A29" s="77"/>
      <c r="B29" s="77">
        <v>42</v>
      </c>
      <c r="C29" s="79" t="s">
        <v>87</v>
      </c>
      <c r="D29" s="147">
        <v>0</v>
      </c>
      <c r="E29" s="80">
        <v>4855.62</v>
      </c>
      <c r="F29" s="80">
        <v>5000</v>
      </c>
      <c r="G29" s="80">
        <v>5000</v>
      </c>
      <c r="H29" s="80">
        <v>5000</v>
      </c>
    </row>
    <row r="30" spans="1:10" x14ac:dyDescent="0.25">
      <c r="C30" s="78"/>
      <c r="D30" s="78"/>
    </row>
  </sheetData>
  <mergeCells count="5">
    <mergeCell ref="A18:H18"/>
    <mergeCell ref="A1:H1"/>
    <mergeCell ref="A3:H3"/>
    <mergeCell ref="A5:H5"/>
    <mergeCell ref="A7:H7"/>
  </mergeCells>
  <pageMargins left="0.7" right="0.7" top="0.75" bottom="0.75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opLeftCell="A19" workbookViewId="0">
      <selection activeCell="A40" sqref="A40"/>
    </sheetView>
  </sheetViews>
  <sheetFormatPr defaultRowHeight="15" x14ac:dyDescent="0.25"/>
  <cols>
    <col min="1" max="1" width="27.28515625" customWidth="1"/>
    <col min="2" max="6" width="25.28515625" customWidth="1"/>
    <col min="8" max="8" width="14.140625" bestFit="1" customWidth="1"/>
  </cols>
  <sheetData>
    <row r="1" spans="1:11" ht="42" customHeight="1" x14ac:dyDescent="0.25">
      <c r="A1" s="159" t="s">
        <v>91</v>
      </c>
      <c r="B1" s="159"/>
      <c r="C1" s="159"/>
      <c r="D1" s="159"/>
      <c r="E1" s="159"/>
      <c r="F1" s="159"/>
    </row>
    <row r="2" spans="1:11" ht="18" customHeight="1" x14ac:dyDescent="0.25">
      <c r="A2" s="22"/>
      <c r="B2" s="22"/>
      <c r="C2" s="22"/>
      <c r="D2" s="22"/>
      <c r="E2" s="22"/>
      <c r="F2" s="22"/>
    </row>
    <row r="3" spans="1:11" ht="15.75" customHeight="1" x14ac:dyDescent="0.25">
      <c r="A3" s="159" t="s">
        <v>18</v>
      </c>
      <c r="B3" s="159"/>
      <c r="C3" s="159"/>
      <c r="D3" s="159"/>
      <c r="E3" s="159"/>
      <c r="F3" s="159"/>
    </row>
    <row r="4" spans="1:11" ht="18" x14ac:dyDescent="0.25">
      <c r="C4" s="22"/>
      <c r="D4" s="22"/>
      <c r="E4" s="5"/>
      <c r="F4" s="5"/>
    </row>
    <row r="5" spans="1:11" ht="18" customHeight="1" x14ac:dyDescent="0.25">
      <c r="A5" s="159" t="s">
        <v>4</v>
      </c>
      <c r="B5" s="159"/>
      <c r="C5" s="159"/>
      <c r="D5" s="159"/>
      <c r="E5" s="159"/>
      <c r="F5" s="159"/>
    </row>
    <row r="6" spans="1:11" ht="18" x14ac:dyDescent="0.25">
      <c r="A6" s="22"/>
      <c r="B6" s="22"/>
      <c r="C6" s="22"/>
      <c r="D6" s="22"/>
      <c r="E6" s="5"/>
      <c r="F6" s="5"/>
    </row>
    <row r="7" spans="1:11" ht="15.75" customHeight="1" x14ac:dyDescent="0.25">
      <c r="A7" s="159" t="s">
        <v>41</v>
      </c>
      <c r="B7" s="159"/>
      <c r="C7" s="159"/>
      <c r="D7" s="159"/>
      <c r="E7" s="159"/>
      <c r="F7" s="159"/>
    </row>
    <row r="8" spans="1:11" ht="18" x14ac:dyDescent="0.25">
      <c r="A8" s="22"/>
      <c r="B8" s="22"/>
      <c r="C8" s="22"/>
      <c r="D8" s="22"/>
      <c r="E8" s="5"/>
      <c r="F8" s="5"/>
    </row>
    <row r="9" spans="1:11" ht="25.5" x14ac:dyDescent="0.25">
      <c r="A9" s="18" t="s">
        <v>43</v>
      </c>
      <c r="B9" s="18" t="s">
        <v>97</v>
      </c>
      <c r="C9" s="18" t="s">
        <v>92</v>
      </c>
      <c r="D9" s="18" t="s">
        <v>95</v>
      </c>
      <c r="E9" s="18" t="s">
        <v>29</v>
      </c>
      <c r="F9" s="18" t="s">
        <v>96</v>
      </c>
    </row>
    <row r="10" spans="1:11" x14ac:dyDescent="0.25">
      <c r="A10" s="38" t="s">
        <v>0</v>
      </c>
      <c r="B10" s="64">
        <f>SUM(B11,B14,B17,B21)</f>
        <v>712261.77</v>
      </c>
      <c r="C10" s="64">
        <f>SUM(C11,C14,C17,C21)</f>
        <v>620640.14</v>
      </c>
      <c r="D10" s="64">
        <f t="shared" ref="D10:F10" si="0">SUM(D11,D14,D17,D21)</f>
        <v>890858.22</v>
      </c>
      <c r="E10" s="64">
        <f t="shared" si="0"/>
        <v>903191.15999999992</v>
      </c>
      <c r="F10" s="64">
        <f t="shared" si="0"/>
        <v>915709.1</v>
      </c>
    </row>
    <row r="11" spans="1:11" x14ac:dyDescent="0.25">
      <c r="A11" s="23" t="s">
        <v>46</v>
      </c>
      <c r="B11" s="134">
        <f>SUM(B12:B13)</f>
        <v>12679.92</v>
      </c>
      <c r="C11" s="132">
        <f>SUM(C12:C13)</f>
        <v>14991.07</v>
      </c>
      <c r="D11" s="132">
        <f t="shared" ref="D11:F11" si="1">SUM(D12:D13)</f>
        <v>0</v>
      </c>
      <c r="E11" s="132">
        <f t="shared" si="1"/>
        <v>0</v>
      </c>
      <c r="F11" s="132">
        <f t="shared" si="1"/>
        <v>0</v>
      </c>
    </row>
    <row r="12" spans="1:11" x14ac:dyDescent="0.25">
      <c r="A12" s="12" t="s">
        <v>47</v>
      </c>
      <c r="B12" s="135">
        <v>12679.92</v>
      </c>
      <c r="C12" s="61">
        <v>8684.5400000000009</v>
      </c>
      <c r="D12" s="61">
        <v>0</v>
      </c>
      <c r="E12" s="61">
        <v>0</v>
      </c>
      <c r="F12" s="61">
        <v>0</v>
      </c>
      <c r="H12" s="81"/>
      <c r="I12" s="81"/>
      <c r="J12" s="81"/>
      <c r="K12" s="81"/>
    </row>
    <row r="13" spans="1:11" x14ac:dyDescent="0.25">
      <c r="A13" s="11" t="s">
        <v>145</v>
      </c>
      <c r="B13" s="135"/>
      <c r="C13" s="61">
        <v>6306.53</v>
      </c>
      <c r="D13" s="61">
        <v>0</v>
      </c>
      <c r="E13" s="61">
        <v>0</v>
      </c>
      <c r="F13" s="61">
        <v>0</v>
      </c>
      <c r="H13" s="81"/>
      <c r="I13" s="81"/>
      <c r="J13" s="81"/>
      <c r="K13" s="81"/>
    </row>
    <row r="14" spans="1:11" s="123" customFormat="1" ht="25.5" x14ac:dyDescent="0.25">
      <c r="A14" s="10" t="s">
        <v>45</v>
      </c>
      <c r="B14" s="68">
        <f>SUM(B15:B16)</f>
        <v>73189.100000000006</v>
      </c>
      <c r="C14" s="68">
        <f>SUM(C15:C16)</f>
        <v>69827.3</v>
      </c>
      <c r="D14" s="68">
        <f t="shared" ref="D14:F14" si="2">SUM(D15:D16)</f>
        <v>63662.22</v>
      </c>
      <c r="E14" s="68">
        <f t="shared" si="2"/>
        <v>63662.22</v>
      </c>
      <c r="F14" s="68">
        <f t="shared" si="2"/>
        <v>63662.22</v>
      </c>
      <c r="H14" s="131"/>
      <c r="I14" s="131"/>
      <c r="J14" s="131"/>
      <c r="K14" s="131"/>
    </row>
    <row r="15" spans="1:11" x14ac:dyDescent="0.25">
      <c r="A15" s="16" t="s">
        <v>90</v>
      </c>
      <c r="B15" s="136"/>
      <c r="C15" s="61">
        <v>4855.62</v>
      </c>
      <c r="D15" s="61">
        <v>0</v>
      </c>
      <c r="E15" s="61">
        <v>0</v>
      </c>
      <c r="F15" s="61">
        <v>0</v>
      </c>
      <c r="H15" s="81"/>
      <c r="I15" s="81"/>
      <c r="J15" s="81"/>
      <c r="K15" s="81"/>
    </row>
    <row r="16" spans="1:11" ht="25.5" x14ac:dyDescent="0.25">
      <c r="A16" s="16" t="s">
        <v>89</v>
      </c>
      <c r="B16" s="136">
        <v>73189.100000000006</v>
      </c>
      <c r="C16" s="61">
        <v>64971.68</v>
      </c>
      <c r="D16" s="61">
        <v>63662.22</v>
      </c>
      <c r="E16" s="61">
        <v>63662.22</v>
      </c>
      <c r="F16" s="61">
        <v>63662.22</v>
      </c>
      <c r="H16" s="81"/>
      <c r="I16" s="81"/>
      <c r="J16" s="81"/>
      <c r="K16" s="81"/>
    </row>
    <row r="17" spans="1:11" s="123" customFormat="1" x14ac:dyDescent="0.25">
      <c r="A17" s="38" t="s">
        <v>44</v>
      </c>
      <c r="B17" s="68">
        <f>SUM(B18:B20)</f>
        <v>626372.75</v>
      </c>
      <c r="C17" s="68">
        <f>SUM(C18:C19)</f>
        <v>535771.77</v>
      </c>
      <c r="D17" s="68">
        <f t="shared" ref="D17:F17" si="3">SUM(D18:D19)</f>
        <v>827196</v>
      </c>
      <c r="E17" s="68">
        <f t="shared" si="3"/>
        <v>839528.94</v>
      </c>
      <c r="F17" s="68">
        <f t="shared" si="3"/>
        <v>852046.88</v>
      </c>
    </row>
    <row r="18" spans="1:11" x14ac:dyDescent="0.25">
      <c r="A18" s="126" t="s">
        <v>88</v>
      </c>
      <c r="B18" s="137">
        <v>615949.82999999996</v>
      </c>
      <c r="C18" s="127">
        <v>535771.77</v>
      </c>
      <c r="D18" s="127">
        <v>827196</v>
      </c>
      <c r="E18" s="127">
        <v>839528.94</v>
      </c>
      <c r="F18" s="128">
        <v>852046.88</v>
      </c>
    </row>
    <row r="19" spans="1:11" s="63" customFormat="1" x14ac:dyDescent="0.25">
      <c r="A19" s="129" t="s">
        <v>146</v>
      </c>
      <c r="B19" s="80">
        <v>1388.15</v>
      </c>
      <c r="C19" s="105">
        <v>0</v>
      </c>
      <c r="D19" s="105">
        <v>0</v>
      </c>
      <c r="E19" s="105">
        <v>0</v>
      </c>
      <c r="F19" s="105">
        <v>0</v>
      </c>
    </row>
    <row r="20" spans="1:11" s="63" customFormat="1" x14ac:dyDescent="0.25">
      <c r="A20" s="139" t="s">
        <v>148</v>
      </c>
      <c r="B20" s="140">
        <v>9034.77</v>
      </c>
      <c r="C20" s="141">
        <v>0</v>
      </c>
      <c r="D20" s="141">
        <v>0</v>
      </c>
      <c r="E20" s="141">
        <v>0</v>
      </c>
      <c r="F20" s="141"/>
    </row>
    <row r="21" spans="1:11" s="123" customFormat="1" x14ac:dyDescent="0.25">
      <c r="A21" s="130" t="s">
        <v>147</v>
      </c>
      <c r="B21" s="138">
        <v>20</v>
      </c>
      <c r="C21" s="133">
        <v>50</v>
      </c>
      <c r="D21" s="133">
        <v>0</v>
      </c>
      <c r="E21" s="133">
        <v>0</v>
      </c>
      <c r="F21" s="133">
        <v>0</v>
      </c>
    </row>
    <row r="22" spans="1:11" s="123" customFormat="1" x14ac:dyDescent="0.25">
      <c r="A22" s="230"/>
      <c r="B22" s="231"/>
      <c r="C22" s="232"/>
      <c r="D22" s="232"/>
      <c r="E22" s="232"/>
      <c r="F22" s="232"/>
    </row>
    <row r="23" spans="1:11" ht="15.75" customHeight="1" x14ac:dyDescent="0.25">
      <c r="A23" s="159" t="s">
        <v>42</v>
      </c>
      <c r="B23" s="159"/>
      <c r="C23" s="159"/>
      <c r="D23" s="159"/>
      <c r="E23" s="159"/>
      <c r="F23" s="159"/>
    </row>
    <row r="24" spans="1:11" ht="18" x14ac:dyDescent="0.25">
      <c r="A24" s="22"/>
      <c r="B24" s="22"/>
      <c r="C24" s="22"/>
      <c r="D24" s="22"/>
      <c r="E24" s="5"/>
      <c r="F24" s="5"/>
    </row>
    <row r="25" spans="1:11" ht="25.5" x14ac:dyDescent="0.25">
      <c r="A25" s="18" t="s">
        <v>43</v>
      </c>
      <c r="B25" s="18"/>
      <c r="C25" s="18" t="s">
        <v>92</v>
      </c>
      <c r="D25" s="18" t="s">
        <v>95</v>
      </c>
      <c r="E25" s="18" t="s">
        <v>29</v>
      </c>
      <c r="F25" s="18" t="s">
        <v>96</v>
      </c>
    </row>
    <row r="26" spans="1:11" x14ac:dyDescent="0.25">
      <c r="A26" s="23" t="s">
        <v>46</v>
      </c>
      <c r="B26" s="134">
        <f>SUM(B27:B28)</f>
        <v>12679.92</v>
      </c>
      <c r="C26" s="132">
        <f>SUM(C27:C28)</f>
        <v>14991.07</v>
      </c>
      <c r="D26" s="132">
        <f t="shared" ref="D26" si="4">SUM(D27:D28)</f>
        <v>0</v>
      </c>
      <c r="E26" s="132">
        <f t="shared" ref="E26" si="5">SUM(E27:E28)</f>
        <v>0</v>
      </c>
      <c r="F26" s="132">
        <f t="shared" ref="F26" si="6">SUM(F27:F28)</f>
        <v>0</v>
      </c>
    </row>
    <row r="27" spans="1:11" x14ac:dyDescent="0.25">
      <c r="A27" s="12" t="s">
        <v>47</v>
      </c>
      <c r="B27" s="135">
        <v>12679.92</v>
      </c>
      <c r="C27" s="61">
        <v>8684.5400000000009</v>
      </c>
      <c r="D27" s="61">
        <v>0</v>
      </c>
      <c r="E27" s="61">
        <v>0</v>
      </c>
      <c r="F27" s="61">
        <v>0</v>
      </c>
      <c r="H27" s="81"/>
      <c r="I27" s="81"/>
      <c r="J27" s="81"/>
      <c r="K27" s="81"/>
    </row>
    <row r="28" spans="1:11" x14ac:dyDescent="0.25">
      <c r="A28" s="11" t="s">
        <v>145</v>
      </c>
      <c r="B28" s="135"/>
      <c r="C28" s="61">
        <v>6306.53</v>
      </c>
      <c r="D28" s="61">
        <v>0</v>
      </c>
      <c r="E28" s="61">
        <v>0</v>
      </c>
      <c r="F28" s="61">
        <v>0</v>
      </c>
      <c r="H28" s="81"/>
      <c r="I28" s="81"/>
      <c r="J28" s="81"/>
      <c r="K28" s="81"/>
    </row>
    <row r="29" spans="1:11" s="123" customFormat="1" ht="25.5" x14ac:dyDescent="0.25">
      <c r="A29" s="10" t="s">
        <v>45</v>
      </c>
      <c r="B29" s="68">
        <f>SUM(B30:B31)</f>
        <v>73189.100000000006</v>
      </c>
      <c r="C29" s="68">
        <f>SUM(C30:C31)</f>
        <v>69827.3</v>
      </c>
      <c r="D29" s="68">
        <f t="shared" ref="D29" si="7">SUM(D30:D31)</f>
        <v>63662.22</v>
      </c>
      <c r="E29" s="68">
        <f t="shared" ref="E29" si="8">SUM(E30:E31)</f>
        <v>63662.22</v>
      </c>
      <c r="F29" s="68">
        <f t="shared" ref="F29" si="9">SUM(F30:F31)</f>
        <v>63662.22</v>
      </c>
      <c r="H29" s="131"/>
      <c r="I29" s="131"/>
      <c r="J29" s="131"/>
      <c r="K29" s="131"/>
    </row>
    <row r="30" spans="1:11" x14ac:dyDescent="0.25">
      <c r="A30" s="16" t="s">
        <v>90</v>
      </c>
      <c r="B30" s="136"/>
      <c r="C30" s="61">
        <v>4855.62</v>
      </c>
      <c r="D30" s="61">
        <v>0</v>
      </c>
      <c r="E30" s="61">
        <v>0</v>
      </c>
      <c r="F30" s="61">
        <v>0</v>
      </c>
      <c r="H30" s="81"/>
      <c r="I30" s="81"/>
      <c r="J30" s="81"/>
      <c r="K30" s="81"/>
    </row>
    <row r="31" spans="1:11" ht="25.5" x14ac:dyDescent="0.25">
      <c r="A31" s="16" t="s">
        <v>89</v>
      </c>
      <c r="B31" s="136">
        <v>73189.100000000006</v>
      </c>
      <c r="C31" s="61">
        <v>64971.68</v>
      </c>
      <c r="D31" s="61">
        <v>63662.22</v>
      </c>
      <c r="E31" s="61">
        <v>63662.22</v>
      </c>
      <c r="F31" s="61">
        <v>63662.22</v>
      </c>
      <c r="H31" s="81"/>
      <c r="I31" s="81"/>
      <c r="J31" s="81"/>
      <c r="K31" s="81"/>
    </row>
    <row r="32" spans="1:11" s="123" customFormat="1" x14ac:dyDescent="0.25">
      <c r="A32" s="38" t="s">
        <v>44</v>
      </c>
      <c r="B32" s="68">
        <f>SUM(B33:B35)</f>
        <v>626372.75</v>
      </c>
      <c r="C32" s="68">
        <f>SUM(C33:C34)</f>
        <v>535771.77</v>
      </c>
      <c r="D32" s="68">
        <f t="shared" ref="D32" si="10">SUM(D33:D34)</f>
        <v>827196</v>
      </c>
      <c r="E32" s="68">
        <f t="shared" ref="E32" si="11">SUM(E33:E34)</f>
        <v>839528.94</v>
      </c>
      <c r="F32" s="68">
        <f t="shared" ref="F32" si="12">SUM(F33:F34)</f>
        <v>852046.88</v>
      </c>
    </row>
    <row r="33" spans="1:6" x14ac:dyDescent="0.25">
      <c r="A33" s="126" t="s">
        <v>88</v>
      </c>
      <c r="B33" s="137">
        <v>615949.82999999996</v>
      </c>
      <c r="C33" s="127">
        <v>535771.77</v>
      </c>
      <c r="D33" s="127">
        <v>827196</v>
      </c>
      <c r="E33" s="127">
        <v>839528.94</v>
      </c>
      <c r="F33" s="128">
        <v>852046.88</v>
      </c>
    </row>
    <row r="34" spans="1:6" s="63" customFormat="1" x14ac:dyDescent="0.25">
      <c r="A34" s="129" t="s">
        <v>146</v>
      </c>
      <c r="B34" s="80">
        <v>1388.15</v>
      </c>
      <c r="C34" s="105">
        <v>0</v>
      </c>
      <c r="D34" s="105">
        <v>0</v>
      </c>
      <c r="E34" s="105">
        <v>0</v>
      </c>
      <c r="F34" s="105">
        <v>0</v>
      </c>
    </row>
    <row r="35" spans="1:6" s="63" customFormat="1" x14ac:dyDescent="0.25">
      <c r="A35" s="139" t="s">
        <v>148</v>
      </c>
      <c r="B35" s="140">
        <v>9034.77</v>
      </c>
      <c r="C35" s="141">
        <v>0</v>
      </c>
      <c r="D35" s="141">
        <v>0</v>
      </c>
      <c r="E35" s="141">
        <v>0</v>
      </c>
      <c r="F35" s="141"/>
    </row>
    <row r="36" spans="1:6" s="123" customFormat="1" x14ac:dyDescent="0.25">
      <c r="A36" s="130" t="s">
        <v>147</v>
      </c>
      <c r="B36" s="138">
        <v>20</v>
      </c>
      <c r="C36" s="133">
        <v>50</v>
      </c>
      <c r="D36" s="133">
        <v>0</v>
      </c>
      <c r="E36" s="133">
        <v>0</v>
      </c>
      <c r="F36" s="133">
        <v>0</v>
      </c>
    </row>
    <row r="38" spans="1:6" s="233" customFormat="1" ht="12.75" x14ac:dyDescent="0.2">
      <c r="A38" s="233" t="s">
        <v>1</v>
      </c>
      <c r="B38" s="234">
        <f>SUM(B26,B29,B32,B36)</f>
        <v>712261.77</v>
      </c>
      <c r="C38" s="234">
        <f t="shared" ref="C38:F38" si="13">SUM(C26,C29,C32,C36)</f>
        <v>620640.14</v>
      </c>
      <c r="D38" s="234">
        <f t="shared" si="13"/>
        <v>890858.22</v>
      </c>
      <c r="E38" s="234">
        <f t="shared" si="13"/>
        <v>903191.15999999992</v>
      </c>
      <c r="F38" s="234">
        <f t="shared" si="13"/>
        <v>915709.1</v>
      </c>
    </row>
  </sheetData>
  <mergeCells count="5">
    <mergeCell ref="A1:F1"/>
    <mergeCell ref="A3:F3"/>
    <mergeCell ref="A5:F5"/>
    <mergeCell ref="A7:F7"/>
    <mergeCell ref="A23:F23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>
      <selection activeCell="F14" sqref="F14"/>
    </sheetView>
  </sheetViews>
  <sheetFormatPr defaultRowHeight="15" x14ac:dyDescent="0.25"/>
  <cols>
    <col min="1" max="1" width="37.7109375" customWidth="1"/>
    <col min="2" max="2" width="21.5703125" customWidth="1"/>
    <col min="3" max="6" width="25.28515625" customWidth="1"/>
  </cols>
  <sheetData>
    <row r="1" spans="1:6" ht="42" customHeight="1" x14ac:dyDescent="0.25">
      <c r="A1" s="159" t="s">
        <v>91</v>
      </c>
      <c r="B1" s="159"/>
      <c r="C1" s="159"/>
      <c r="D1" s="159"/>
      <c r="E1" s="159"/>
      <c r="F1" s="159"/>
    </row>
    <row r="2" spans="1:6" ht="18" customHeight="1" x14ac:dyDescent="0.25">
      <c r="A2" s="4"/>
      <c r="B2" s="22"/>
      <c r="C2" s="4"/>
      <c r="D2" s="4"/>
      <c r="E2" s="4"/>
      <c r="F2" s="4"/>
    </row>
    <row r="3" spans="1:6" ht="15.75" x14ac:dyDescent="0.25">
      <c r="A3" s="159" t="s">
        <v>18</v>
      </c>
      <c r="B3" s="159"/>
      <c r="C3" s="159"/>
      <c r="D3" s="159"/>
      <c r="E3" s="160"/>
      <c r="F3" s="160"/>
    </row>
    <row r="4" spans="1:6" ht="18" x14ac:dyDescent="0.25">
      <c r="A4" s="4"/>
      <c r="B4" s="22"/>
      <c r="C4" s="4"/>
      <c r="D4" s="4"/>
      <c r="E4" s="5"/>
      <c r="F4" s="5"/>
    </row>
    <row r="5" spans="1:6" ht="18" customHeight="1" x14ac:dyDescent="0.25">
      <c r="A5" s="159" t="s">
        <v>4</v>
      </c>
      <c r="B5" s="159"/>
      <c r="C5" s="161"/>
      <c r="D5" s="161"/>
      <c r="E5" s="161"/>
      <c r="F5" s="161"/>
    </row>
    <row r="6" spans="1:6" ht="18" x14ac:dyDescent="0.25">
      <c r="A6" s="4"/>
      <c r="B6" s="22"/>
      <c r="C6" s="4"/>
      <c r="D6" s="4"/>
      <c r="E6" s="5"/>
      <c r="F6" s="5"/>
    </row>
    <row r="7" spans="1:6" ht="15.75" x14ac:dyDescent="0.25">
      <c r="A7" s="159" t="s">
        <v>13</v>
      </c>
      <c r="B7" s="159"/>
      <c r="C7" s="180"/>
      <c r="D7" s="180"/>
      <c r="E7" s="180"/>
      <c r="F7" s="180"/>
    </row>
    <row r="8" spans="1:6" ht="18" x14ac:dyDescent="0.25">
      <c r="A8" s="4"/>
      <c r="B8" s="22"/>
      <c r="C8" s="4"/>
      <c r="D8" s="4"/>
      <c r="E8" s="5"/>
      <c r="F8" s="5"/>
    </row>
    <row r="9" spans="1:6" ht="25.5" x14ac:dyDescent="0.25">
      <c r="A9" s="18" t="s">
        <v>43</v>
      </c>
      <c r="B9" s="18" t="s">
        <v>97</v>
      </c>
      <c r="C9" s="18" t="s">
        <v>92</v>
      </c>
      <c r="D9" s="18" t="s">
        <v>95</v>
      </c>
      <c r="E9" s="18" t="s">
        <v>29</v>
      </c>
      <c r="F9" s="18" t="s">
        <v>96</v>
      </c>
    </row>
    <row r="10" spans="1:6" ht="15.75" customHeight="1" x14ac:dyDescent="0.25">
      <c r="A10" s="10" t="s">
        <v>14</v>
      </c>
      <c r="B10" s="105">
        <v>712261.77</v>
      </c>
      <c r="C10" s="61">
        <f>SUM(C12:C13)</f>
        <v>592739.61</v>
      </c>
      <c r="D10" s="61">
        <f t="shared" ref="D10:F10" si="0">SUM(D12:D13)</f>
        <v>890858.22</v>
      </c>
      <c r="E10" s="61">
        <f t="shared" si="0"/>
        <v>903191.16</v>
      </c>
      <c r="F10" s="61">
        <f t="shared" si="0"/>
        <v>915709.1</v>
      </c>
    </row>
    <row r="11" spans="1:6" ht="15.75" customHeight="1" x14ac:dyDescent="0.25">
      <c r="A11" s="10" t="s">
        <v>65</v>
      </c>
      <c r="B11" s="228"/>
      <c r="C11" s="61"/>
      <c r="D11" s="61"/>
      <c r="E11" s="61"/>
      <c r="F11" s="61"/>
    </row>
    <row r="12" spans="1:6" x14ac:dyDescent="0.25">
      <c r="A12" s="16" t="s">
        <v>66</v>
      </c>
      <c r="B12" s="229">
        <v>712261.77</v>
      </c>
      <c r="C12" s="61">
        <v>583041.19999999995</v>
      </c>
      <c r="D12" s="61">
        <v>885858.22</v>
      </c>
      <c r="E12" s="61">
        <v>898191.16</v>
      </c>
      <c r="F12" s="61">
        <v>910709.1</v>
      </c>
    </row>
    <row r="13" spans="1:6" x14ac:dyDescent="0.25">
      <c r="A13" s="107" t="s">
        <v>149</v>
      </c>
      <c r="B13" s="105"/>
      <c r="C13" s="105">
        <v>9698.41</v>
      </c>
      <c r="D13" s="105">
        <v>5000</v>
      </c>
      <c r="E13" s="105">
        <v>5000</v>
      </c>
      <c r="F13" s="105">
        <v>5000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G27" sqref="G2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59" t="s">
        <v>91</v>
      </c>
      <c r="B1" s="159"/>
      <c r="C1" s="159"/>
      <c r="D1" s="159"/>
      <c r="E1" s="159"/>
      <c r="F1" s="159"/>
      <c r="G1" s="159"/>
      <c r="H1" s="159"/>
    </row>
    <row r="2" spans="1:8" ht="18" customHeight="1" x14ac:dyDescent="0.25">
      <c r="A2" s="4"/>
      <c r="B2" s="4"/>
      <c r="C2" s="4"/>
      <c r="D2" s="22"/>
      <c r="E2" s="4"/>
      <c r="F2" s="4"/>
      <c r="G2" s="4"/>
      <c r="H2" s="4"/>
    </row>
    <row r="3" spans="1:8" ht="15.75" customHeight="1" x14ac:dyDescent="0.25">
      <c r="A3" s="159" t="s">
        <v>18</v>
      </c>
      <c r="B3" s="159"/>
      <c r="C3" s="159"/>
      <c r="D3" s="159"/>
      <c r="E3" s="159"/>
      <c r="F3" s="159"/>
      <c r="G3" s="159"/>
      <c r="H3" s="159"/>
    </row>
    <row r="4" spans="1:8" ht="18" x14ac:dyDescent="0.25">
      <c r="A4" s="4"/>
      <c r="B4" s="4"/>
      <c r="C4" s="4"/>
      <c r="D4" s="22"/>
      <c r="E4" s="4"/>
      <c r="F4" s="4"/>
      <c r="G4" s="5"/>
      <c r="H4" s="5"/>
    </row>
    <row r="5" spans="1:8" ht="18" customHeight="1" x14ac:dyDescent="0.25">
      <c r="A5" s="159" t="s">
        <v>50</v>
      </c>
      <c r="B5" s="159"/>
      <c r="C5" s="159"/>
      <c r="D5" s="159"/>
      <c r="E5" s="159"/>
      <c r="F5" s="159"/>
      <c r="G5" s="159"/>
      <c r="H5" s="159"/>
    </row>
    <row r="6" spans="1:8" ht="18" x14ac:dyDescent="0.25">
      <c r="A6" s="4"/>
      <c r="B6" s="4"/>
      <c r="C6" s="4"/>
      <c r="D6" s="22"/>
      <c r="E6" s="4"/>
      <c r="F6" s="4"/>
      <c r="G6" s="5"/>
      <c r="H6" s="5"/>
    </row>
    <row r="7" spans="1:8" ht="25.5" x14ac:dyDescent="0.25">
      <c r="A7" s="18" t="s">
        <v>5</v>
      </c>
      <c r="B7" s="17" t="s">
        <v>6</v>
      </c>
      <c r="C7" s="17" t="s">
        <v>28</v>
      </c>
      <c r="D7" s="17" t="s">
        <v>97</v>
      </c>
      <c r="E7" s="18" t="s">
        <v>92</v>
      </c>
      <c r="F7" s="18" t="s">
        <v>95</v>
      </c>
      <c r="G7" s="18" t="s">
        <v>29</v>
      </c>
      <c r="H7" s="18" t="s">
        <v>96</v>
      </c>
    </row>
    <row r="8" spans="1:8" x14ac:dyDescent="0.25">
      <c r="A8" s="36"/>
      <c r="B8" s="37"/>
      <c r="C8" s="35" t="s">
        <v>52</v>
      </c>
      <c r="D8" s="35"/>
      <c r="E8" s="36"/>
      <c r="F8" s="36"/>
      <c r="G8" s="36"/>
      <c r="H8" s="36"/>
    </row>
    <row r="9" spans="1:8" ht="25.5" x14ac:dyDescent="0.25">
      <c r="A9" s="10">
        <v>8</v>
      </c>
      <c r="B9" s="10"/>
      <c r="C9" s="10" t="s">
        <v>15</v>
      </c>
      <c r="D9" s="10"/>
      <c r="E9" s="8"/>
      <c r="F9" s="8"/>
      <c r="G9" s="8"/>
      <c r="H9" s="8"/>
    </row>
    <row r="10" spans="1:8" x14ac:dyDescent="0.25">
      <c r="A10" s="10"/>
      <c r="B10" s="15">
        <v>84</v>
      </c>
      <c r="C10" s="15" t="s">
        <v>22</v>
      </c>
      <c r="D10" s="15"/>
      <c r="E10" s="8"/>
      <c r="F10" s="8"/>
      <c r="G10" s="8"/>
      <c r="H10" s="8"/>
    </row>
    <row r="11" spans="1:8" x14ac:dyDescent="0.25">
      <c r="A11" s="10"/>
      <c r="B11" s="15"/>
      <c r="C11" s="39"/>
      <c r="D11" s="39"/>
      <c r="E11" s="8"/>
      <c r="F11" s="8"/>
      <c r="G11" s="8"/>
      <c r="H11" s="8"/>
    </row>
    <row r="12" spans="1:8" x14ac:dyDescent="0.25">
      <c r="A12" s="10"/>
      <c r="B12" s="15"/>
      <c r="C12" s="35" t="s">
        <v>55</v>
      </c>
      <c r="D12" s="35"/>
      <c r="E12" s="8"/>
      <c r="F12" s="8"/>
      <c r="G12" s="8"/>
      <c r="H12" s="8"/>
    </row>
    <row r="13" spans="1:8" ht="25.5" x14ac:dyDescent="0.25">
      <c r="A13" s="13">
        <v>5</v>
      </c>
      <c r="B13" s="14"/>
      <c r="C13" s="23" t="s">
        <v>16</v>
      </c>
      <c r="D13" s="23"/>
      <c r="E13" s="8"/>
      <c r="F13" s="8"/>
      <c r="G13" s="8"/>
      <c r="H13" s="8"/>
    </row>
    <row r="14" spans="1:8" ht="25.5" x14ac:dyDescent="0.25">
      <c r="A14" s="15"/>
      <c r="B14" s="15">
        <v>54</v>
      </c>
      <c r="C14" s="24" t="s">
        <v>23</v>
      </c>
      <c r="D14" s="24"/>
      <c r="E14" s="8"/>
      <c r="F14" s="8"/>
      <c r="G14" s="8"/>
      <c r="H14" s="9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A20" sqref="A20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59" t="s">
        <v>91</v>
      </c>
      <c r="B1" s="159"/>
      <c r="C1" s="159"/>
      <c r="D1" s="159"/>
      <c r="E1" s="159"/>
      <c r="F1" s="159"/>
    </row>
    <row r="2" spans="1:6" ht="18" customHeight="1" x14ac:dyDescent="0.25">
      <c r="A2" s="22"/>
      <c r="B2" s="22"/>
      <c r="C2" s="22"/>
      <c r="D2" s="22"/>
      <c r="E2" s="22"/>
      <c r="F2" s="22"/>
    </row>
    <row r="3" spans="1:6" ht="15.75" customHeight="1" x14ac:dyDescent="0.25">
      <c r="A3" s="159" t="s">
        <v>18</v>
      </c>
      <c r="B3" s="159"/>
      <c r="C3" s="159"/>
      <c r="D3" s="159"/>
      <c r="E3" s="159"/>
      <c r="F3" s="159"/>
    </row>
    <row r="4" spans="1:6" ht="18" x14ac:dyDescent="0.25">
      <c r="A4" s="22"/>
      <c r="B4" s="22"/>
      <c r="C4" s="22"/>
      <c r="D4" s="22"/>
      <c r="E4" s="5"/>
      <c r="F4" s="5"/>
    </row>
    <row r="5" spans="1:6" ht="18" customHeight="1" x14ac:dyDescent="0.25">
      <c r="A5" s="159" t="s">
        <v>51</v>
      </c>
      <c r="B5" s="159"/>
      <c r="C5" s="159"/>
      <c r="D5" s="159"/>
      <c r="E5" s="159"/>
      <c r="F5" s="159"/>
    </row>
    <row r="6" spans="1:6" ht="18" x14ac:dyDescent="0.25">
      <c r="A6" s="22"/>
      <c r="B6" s="22"/>
      <c r="C6" s="22"/>
      <c r="D6" s="22"/>
      <c r="E6" s="5"/>
      <c r="F6" s="5"/>
    </row>
    <row r="7" spans="1:6" ht="25.5" x14ac:dyDescent="0.25">
      <c r="A7" s="17" t="s">
        <v>43</v>
      </c>
      <c r="B7" s="17" t="s">
        <v>97</v>
      </c>
      <c r="C7" s="18" t="s">
        <v>92</v>
      </c>
      <c r="D7" s="18" t="s">
        <v>95</v>
      </c>
      <c r="E7" s="18" t="s">
        <v>29</v>
      </c>
      <c r="F7" s="18" t="s">
        <v>96</v>
      </c>
    </row>
    <row r="8" spans="1:6" x14ac:dyDescent="0.25">
      <c r="A8" s="10" t="s">
        <v>52</v>
      </c>
      <c r="B8" s="10"/>
      <c r="C8" s="8"/>
      <c r="D8" s="8"/>
      <c r="E8" s="8"/>
      <c r="F8" s="8"/>
    </row>
    <row r="9" spans="1:6" ht="25.5" x14ac:dyDescent="0.25">
      <c r="A9" s="10" t="s">
        <v>53</v>
      </c>
      <c r="B9" s="10"/>
      <c r="C9" s="8"/>
      <c r="D9" s="8"/>
      <c r="E9" s="8"/>
      <c r="F9" s="8"/>
    </row>
    <row r="10" spans="1:6" ht="25.5" x14ac:dyDescent="0.25">
      <c r="A10" s="16" t="s">
        <v>54</v>
      </c>
      <c r="B10" s="16"/>
      <c r="C10" s="8"/>
      <c r="D10" s="8"/>
      <c r="E10" s="8"/>
      <c r="F10" s="8"/>
    </row>
    <row r="11" spans="1:6" x14ac:dyDescent="0.25">
      <c r="A11" s="16"/>
      <c r="B11" s="16"/>
      <c r="C11" s="8"/>
      <c r="D11" s="8"/>
      <c r="E11" s="8"/>
      <c r="F11" s="8"/>
    </row>
    <row r="12" spans="1:6" x14ac:dyDescent="0.25">
      <c r="A12" s="10" t="s">
        <v>55</v>
      </c>
      <c r="B12" s="10"/>
      <c r="C12" s="8"/>
      <c r="D12" s="8"/>
      <c r="E12" s="8"/>
      <c r="F12" s="8"/>
    </row>
    <row r="13" spans="1:6" x14ac:dyDescent="0.25">
      <c r="A13" s="23" t="s">
        <v>46</v>
      </c>
      <c r="B13" s="23"/>
      <c r="C13" s="8"/>
      <c r="D13" s="8"/>
      <c r="E13" s="8"/>
      <c r="F13" s="8"/>
    </row>
    <row r="14" spans="1:6" x14ac:dyDescent="0.25">
      <c r="A14" s="12" t="s">
        <v>47</v>
      </c>
      <c r="B14" s="12"/>
      <c r="C14" s="8"/>
      <c r="D14" s="8"/>
      <c r="E14" s="8"/>
      <c r="F14" s="9"/>
    </row>
    <row r="15" spans="1:6" x14ac:dyDescent="0.25">
      <c r="A15" s="23" t="s">
        <v>48</v>
      </c>
      <c r="B15" s="23"/>
      <c r="C15" s="8"/>
      <c r="D15" s="8"/>
      <c r="E15" s="8"/>
      <c r="F15" s="9"/>
    </row>
    <row r="16" spans="1:6" x14ac:dyDescent="0.25">
      <c r="A16" s="12" t="s">
        <v>49</v>
      </c>
      <c r="B16" s="12"/>
      <c r="C16" s="8"/>
      <c r="D16" s="8"/>
      <c r="E16" s="8"/>
      <c r="F16" s="9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workbookViewId="0">
      <selection activeCell="G29" sqref="G2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1.5703125" customWidth="1"/>
    <col min="5" max="5" width="30" customWidth="1"/>
    <col min="6" max="9" width="25.28515625" customWidth="1"/>
  </cols>
  <sheetData>
    <row r="1" spans="1:9" ht="42" customHeight="1" x14ac:dyDescent="0.25">
      <c r="A1" s="159" t="s">
        <v>91</v>
      </c>
      <c r="B1" s="159"/>
      <c r="C1" s="159"/>
      <c r="D1" s="159"/>
      <c r="E1" s="159"/>
      <c r="F1" s="159"/>
      <c r="G1" s="159"/>
      <c r="H1" s="159"/>
      <c r="I1" s="159"/>
    </row>
    <row r="2" spans="1:9" ht="18" x14ac:dyDescent="0.25">
      <c r="A2" s="4"/>
      <c r="B2" s="4"/>
      <c r="C2" s="4"/>
      <c r="D2" s="4"/>
      <c r="E2" s="22"/>
      <c r="F2" s="4"/>
      <c r="G2" s="4"/>
      <c r="H2" s="5"/>
      <c r="I2" s="5"/>
    </row>
    <row r="3" spans="1:9" ht="18" customHeight="1" x14ac:dyDescent="0.25">
      <c r="A3" s="159" t="s">
        <v>17</v>
      </c>
      <c r="B3" s="161"/>
      <c r="C3" s="161"/>
      <c r="D3" s="161"/>
      <c r="E3" s="161"/>
      <c r="F3" s="161"/>
      <c r="G3" s="161"/>
      <c r="H3" s="161"/>
      <c r="I3" s="161"/>
    </row>
    <row r="4" spans="1:9" ht="18" x14ac:dyDescent="0.25">
      <c r="A4" s="4"/>
      <c r="B4" s="4"/>
      <c r="C4" s="4"/>
      <c r="D4" s="4"/>
      <c r="E4" s="22"/>
      <c r="F4" s="4"/>
      <c r="G4" s="4"/>
      <c r="H4" s="5"/>
      <c r="I4" s="5"/>
    </row>
    <row r="5" spans="1:9" ht="25.5" x14ac:dyDescent="0.25">
      <c r="A5" s="225" t="s">
        <v>19</v>
      </c>
      <c r="B5" s="226"/>
      <c r="C5" s="227"/>
      <c r="D5" s="17" t="s">
        <v>20</v>
      </c>
      <c r="E5" s="17" t="s">
        <v>97</v>
      </c>
      <c r="F5" s="18" t="s">
        <v>92</v>
      </c>
      <c r="G5" s="18" t="s">
        <v>95</v>
      </c>
      <c r="H5" s="18" t="s">
        <v>29</v>
      </c>
      <c r="I5" s="18" t="s">
        <v>96</v>
      </c>
    </row>
    <row r="6" spans="1:9" x14ac:dyDescent="0.25">
      <c r="A6" s="95"/>
      <c r="B6" s="96"/>
      <c r="C6" s="97"/>
      <c r="D6" s="17"/>
      <c r="E6" s="117">
        <f>SUM(E7,E28,E52,E57)</f>
        <v>712261.77000000014</v>
      </c>
      <c r="F6" s="117">
        <f>SUM(F7,F28,F52,F57)</f>
        <v>620640.14</v>
      </c>
      <c r="G6" s="117">
        <f t="shared" ref="G6:I6" si="0">SUM(G7,G28,G52,G57)</f>
        <v>890858.22</v>
      </c>
      <c r="H6" s="117">
        <f t="shared" si="0"/>
        <v>903191.15999999992</v>
      </c>
      <c r="I6" s="117">
        <f t="shared" si="0"/>
        <v>915709.1</v>
      </c>
    </row>
    <row r="7" spans="1:9" ht="25.5" x14ac:dyDescent="0.25">
      <c r="A7" s="212" t="s">
        <v>68</v>
      </c>
      <c r="B7" s="213"/>
      <c r="C7" s="214"/>
      <c r="D7" s="26" t="s">
        <v>69</v>
      </c>
      <c r="E7" s="110">
        <f>SUM(E8,E14,E17,E24)</f>
        <v>668435.04</v>
      </c>
      <c r="F7" s="110">
        <f>SUM(F8,F14,F17,F24)</f>
        <v>590302.99</v>
      </c>
      <c r="G7" s="110">
        <f>SUM(G8,G14,G17,G24)</f>
        <v>885858.22</v>
      </c>
      <c r="H7" s="110">
        <f t="shared" ref="H7:I7" si="1">SUM(H8,H14,H17,H24)</f>
        <v>898191.15999999992</v>
      </c>
      <c r="I7" s="110">
        <f t="shared" si="1"/>
        <v>910709.1</v>
      </c>
    </row>
    <row r="8" spans="1:9" ht="25.5" x14ac:dyDescent="0.25">
      <c r="A8" s="212" t="s">
        <v>70</v>
      </c>
      <c r="B8" s="213"/>
      <c r="C8" s="214"/>
      <c r="D8" s="26" t="s">
        <v>71</v>
      </c>
      <c r="E8" s="100">
        <f>SUM(E9,E12)</f>
        <v>80180.53</v>
      </c>
      <c r="F8" s="68">
        <f>SUM(F10:F13)</f>
        <v>69369.75</v>
      </c>
      <c r="G8" s="68">
        <f t="shared" ref="G8:I8" si="2">SUM(G10)</f>
        <v>63662.22</v>
      </c>
      <c r="H8" s="68">
        <f t="shared" si="2"/>
        <v>63662.22</v>
      </c>
      <c r="I8" s="68">
        <f t="shared" si="2"/>
        <v>63662.22</v>
      </c>
    </row>
    <row r="9" spans="1:9" x14ac:dyDescent="0.25">
      <c r="A9" s="204" t="s">
        <v>74</v>
      </c>
      <c r="B9" s="205"/>
      <c r="C9" s="206"/>
      <c r="D9" s="34" t="s">
        <v>73</v>
      </c>
      <c r="E9" s="101">
        <v>72450.399999999994</v>
      </c>
      <c r="F9" s="68"/>
      <c r="G9" s="68"/>
      <c r="H9" s="68"/>
      <c r="I9" s="68"/>
    </row>
    <row r="10" spans="1:9" x14ac:dyDescent="0.25">
      <c r="A10" s="216">
        <v>3</v>
      </c>
      <c r="B10" s="217"/>
      <c r="C10" s="218"/>
      <c r="D10" s="88" t="s">
        <v>9</v>
      </c>
      <c r="E10" s="102">
        <v>72450.399999999994</v>
      </c>
      <c r="F10" s="61">
        <v>63662.22</v>
      </c>
      <c r="G10" s="61">
        <v>63662.22</v>
      </c>
      <c r="H10" s="61">
        <v>63662.22</v>
      </c>
      <c r="I10" s="61">
        <v>63662.22</v>
      </c>
    </row>
    <row r="11" spans="1:9" x14ac:dyDescent="0.25">
      <c r="A11" s="92"/>
      <c r="B11" s="93"/>
      <c r="C11" s="94"/>
      <c r="D11" s="94"/>
      <c r="E11" s="102"/>
      <c r="F11" s="61"/>
      <c r="G11" s="61"/>
      <c r="H11" s="61"/>
      <c r="I11" s="61"/>
    </row>
    <row r="12" spans="1:9" x14ac:dyDescent="0.25">
      <c r="A12" s="204" t="s">
        <v>98</v>
      </c>
      <c r="B12" s="205"/>
      <c r="C12" s="206"/>
      <c r="D12" s="88" t="s">
        <v>141</v>
      </c>
      <c r="E12" s="102">
        <v>7730.13</v>
      </c>
      <c r="F12" s="61">
        <v>0</v>
      </c>
      <c r="G12" s="61">
        <v>0</v>
      </c>
      <c r="H12" s="61">
        <v>0</v>
      </c>
      <c r="I12" s="61">
        <v>0</v>
      </c>
    </row>
    <row r="13" spans="1:9" x14ac:dyDescent="0.25">
      <c r="A13" s="207" t="s">
        <v>127</v>
      </c>
      <c r="B13" s="208"/>
      <c r="C13" s="209"/>
      <c r="D13" s="88" t="s">
        <v>140</v>
      </c>
      <c r="E13" s="102">
        <v>0</v>
      </c>
      <c r="F13" s="61">
        <v>5707.53</v>
      </c>
      <c r="G13" s="61">
        <v>0</v>
      </c>
      <c r="H13" s="61">
        <v>0</v>
      </c>
      <c r="I13" s="61">
        <v>0</v>
      </c>
    </row>
    <row r="14" spans="1:9" x14ac:dyDescent="0.25">
      <c r="A14" s="212" t="s">
        <v>99</v>
      </c>
      <c r="B14" s="213"/>
      <c r="C14" s="214"/>
      <c r="D14" s="91" t="s">
        <v>100</v>
      </c>
      <c r="E14" s="99">
        <v>463.34</v>
      </c>
      <c r="F14" s="61">
        <v>0</v>
      </c>
      <c r="G14" s="61">
        <v>0</v>
      </c>
      <c r="H14" s="61">
        <v>0</v>
      </c>
      <c r="I14" s="61">
        <v>0</v>
      </c>
    </row>
    <row r="15" spans="1:9" x14ac:dyDescent="0.25">
      <c r="A15" s="204" t="s">
        <v>74</v>
      </c>
      <c r="B15" s="205"/>
      <c r="C15" s="206"/>
      <c r="D15" s="88" t="s">
        <v>86</v>
      </c>
      <c r="E15" s="102">
        <v>463.34</v>
      </c>
      <c r="F15" s="61">
        <v>0</v>
      </c>
      <c r="G15" s="61">
        <v>0</v>
      </c>
      <c r="H15" s="61">
        <v>0</v>
      </c>
      <c r="I15" s="61">
        <v>0</v>
      </c>
    </row>
    <row r="16" spans="1:9" x14ac:dyDescent="0.25">
      <c r="A16" s="86"/>
      <c r="B16" s="87"/>
      <c r="C16" s="88"/>
      <c r="D16" s="94"/>
      <c r="E16" s="102"/>
      <c r="F16" s="61"/>
      <c r="G16" s="61"/>
      <c r="H16" s="61"/>
      <c r="I16" s="61"/>
    </row>
    <row r="17" spans="1:9" x14ac:dyDescent="0.25">
      <c r="A17" s="212" t="s">
        <v>101</v>
      </c>
      <c r="B17" s="213"/>
      <c r="C17" s="214"/>
      <c r="D17" s="91" t="s">
        <v>102</v>
      </c>
      <c r="E17" s="99">
        <f>SUM(E18)</f>
        <v>275.36</v>
      </c>
      <c r="F17" s="99">
        <f>SUM(F18:F21)</f>
        <v>1908.46</v>
      </c>
      <c r="G17" s="99">
        <f t="shared" ref="G17:I17" si="3">SUM(G18:G21)</f>
        <v>0</v>
      </c>
      <c r="H17" s="99">
        <f t="shared" si="3"/>
        <v>0</v>
      </c>
      <c r="I17" s="99">
        <f t="shared" si="3"/>
        <v>0</v>
      </c>
    </row>
    <row r="18" spans="1:9" x14ac:dyDescent="0.25">
      <c r="A18" s="204" t="s">
        <v>74</v>
      </c>
      <c r="B18" s="205"/>
      <c r="C18" s="206"/>
      <c r="D18" s="88" t="s">
        <v>103</v>
      </c>
      <c r="E18" s="102">
        <v>275.36</v>
      </c>
      <c r="F18" s="61">
        <v>0</v>
      </c>
      <c r="G18" s="61">
        <v>0</v>
      </c>
      <c r="H18" s="61">
        <v>0</v>
      </c>
      <c r="I18" s="61">
        <v>0</v>
      </c>
    </row>
    <row r="19" spans="1:9" x14ac:dyDescent="0.25">
      <c r="A19" s="86"/>
      <c r="B19" s="87"/>
      <c r="C19" s="88"/>
      <c r="D19" s="88" t="s">
        <v>125</v>
      </c>
      <c r="E19" s="102">
        <v>0</v>
      </c>
      <c r="F19" s="61">
        <v>151.33000000000001</v>
      </c>
      <c r="G19" s="61">
        <v>0</v>
      </c>
      <c r="H19" s="61">
        <v>0</v>
      </c>
      <c r="I19" s="61">
        <v>0</v>
      </c>
    </row>
    <row r="20" spans="1:9" x14ac:dyDescent="0.25">
      <c r="A20" s="86"/>
      <c r="B20" s="87"/>
      <c r="C20" s="88"/>
      <c r="D20" s="88" t="s">
        <v>126</v>
      </c>
      <c r="E20" s="102">
        <v>0</v>
      </c>
      <c r="F20" s="61">
        <v>1158.1300000000001</v>
      </c>
      <c r="G20" s="61">
        <v>0</v>
      </c>
      <c r="H20" s="61">
        <v>0</v>
      </c>
      <c r="I20" s="61">
        <v>0</v>
      </c>
    </row>
    <row r="21" spans="1:9" x14ac:dyDescent="0.25">
      <c r="A21" s="204" t="s">
        <v>127</v>
      </c>
      <c r="B21" s="205"/>
      <c r="C21" s="206"/>
      <c r="D21" s="88" t="s">
        <v>125</v>
      </c>
      <c r="E21" s="102">
        <v>0</v>
      </c>
      <c r="F21" s="61">
        <v>599</v>
      </c>
      <c r="G21" s="61">
        <v>0</v>
      </c>
      <c r="H21" s="61">
        <v>0</v>
      </c>
      <c r="I21" s="61">
        <v>0</v>
      </c>
    </row>
    <row r="22" spans="1:9" ht="25.5" x14ac:dyDescent="0.25">
      <c r="A22" s="212" t="s">
        <v>75</v>
      </c>
      <c r="B22" s="213"/>
      <c r="C22" s="214"/>
      <c r="D22" s="58" t="s">
        <v>76</v>
      </c>
      <c r="E22" s="99"/>
      <c r="F22" s="61"/>
      <c r="G22" s="61"/>
      <c r="H22" s="61"/>
      <c r="I22" s="61"/>
    </row>
    <row r="23" spans="1:9" ht="51" customHeight="1" x14ac:dyDescent="0.25">
      <c r="A23" s="204" t="s">
        <v>72</v>
      </c>
      <c r="B23" s="205"/>
      <c r="C23" s="206"/>
      <c r="D23" s="58" t="s">
        <v>77</v>
      </c>
      <c r="E23" s="99"/>
      <c r="F23" s="61"/>
      <c r="G23" s="61"/>
      <c r="H23" s="61"/>
      <c r="I23" s="61"/>
    </row>
    <row r="24" spans="1:9" x14ac:dyDescent="0.25">
      <c r="A24" s="65"/>
      <c r="B24" s="66"/>
      <c r="C24" s="67">
        <v>3</v>
      </c>
      <c r="D24" s="88" t="s">
        <v>9</v>
      </c>
      <c r="E24" s="99">
        <f>SUM(E25:E26)</f>
        <v>587515.81000000006</v>
      </c>
      <c r="F24" s="68">
        <f t="shared" ref="F24" si="4">SUM(F25:F26)</f>
        <v>519024.78</v>
      </c>
      <c r="G24" s="68">
        <f>SUM(G25:G26)</f>
        <v>822196</v>
      </c>
      <c r="H24" s="68">
        <f>SUM(H25:H26)</f>
        <v>834528.94</v>
      </c>
      <c r="I24" s="68">
        <f>SUM(I25:I26)</f>
        <v>847046.88</v>
      </c>
    </row>
    <row r="25" spans="1:9" x14ac:dyDescent="0.25">
      <c r="A25" s="65"/>
      <c r="B25" s="66"/>
      <c r="C25" s="67">
        <v>31</v>
      </c>
      <c r="D25" s="88" t="s">
        <v>10</v>
      </c>
      <c r="E25" s="102">
        <v>538311.75</v>
      </c>
      <c r="F25" s="61">
        <v>494905.82</v>
      </c>
      <c r="G25" s="61">
        <v>792696</v>
      </c>
      <c r="H25" s="61">
        <v>804586.44</v>
      </c>
      <c r="I25" s="61">
        <v>816655.24</v>
      </c>
    </row>
    <row r="26" spans="1:9" x14ac:dyDescent="0.25">
      <c r="A26" s="219">
        <v>32</v>
      </c>
      <c r="B26" s="220"/>
      <c r="C26" s="221"/>
      <c r="D26" s="88" t="s">
        <v>21</v>
      </c>
      <c r="E26" s="102">
        <v>49204.06</v>
      </c>
      <c r="F26" s="61">
        <v>24118.959999999999</v>
      </c>
      <c r="G26" s="61">
        <v>29500</v>
      </c>
      <c r="H26" s="61">
        <v>29942.5</v>
      </c>
      <c r="I26" s="69">
        <v>30391.64</v>
      </c>
    </row>
    <row r="27" spans="1:9" x14ac:dyDescent="0.25">
      <c r="A27" s="70"/>
      <c r="B27" s="71"/>
      <c r="C27" s="72"/>
      <c r="D27" s="60"/>
      <c r="E27" s="102"/>
      <c r="F27" s="61"/>
      <c r="G27" s="61"/>
      <c r="H27" s="61"/>
      <c r="I27" s="69"/>
    </row>
    <row r="28" spans="1:9" ht="25.5" x14ac:dyDescent="0.25">
      <c r="A28" s="212" t="s">
        <v>82</v>
      </c>
      <c r="B28" s="213"/>
      <c r="C28" s="214"/>
      <c r="D28" s="26" t="s">
        <v>106</v>
      </c>
      <c r="E28" s="108">
        <f>SUM(E29,E33,E45,E48,E49)</f>
        <v>32163.899999999998</v>
      </c>
      <c r="F28" s="112">
        <f>SUM(F29,F33,F42,F45,F47,F49)</f>
        <v>22882.63</v>
      </c>
      <c r="G28" s="112">
        <v>5000</v>
      </c>
      <c r="H28" s="112">
        <v>5000</v>
      </c>
      <c r="I28" s="112">
        <v>5000</v>
      </c>
    </row>
    <row r="29" spans="1:9" ht="25.5" x14ac:dyDescent="0.25">
      <c r="A29" s="212" t="s">
        <v>104</v>
      </c>
      <c r="B29" s="213"/>
      <c r="C29" s="214"/>
      <c r="D29" s="91" t="s">
        <v>105</v>
      </c>
      <c r="E29" s="99">
        <f>SUM(E30)</f>
        <v>1591.71</v>
      </c>
      <c r="F29" s="99">
        <f>SUM(F30:F32)</f>
        <v>500</v>
      </c>
      <c r="G29" s="99">
        <f t="shared" ref="G29:I29" si="5">SUM(G30)</f>
        <v>0</v>
      </c>
      <c r="H29" s="99">
        <f t="shared" si="5"/>
        <v>0</v>
      </c>
      <c r="I29" s="99">
        <f t="shared" si="5"/>
        <v>0</v>
      </c>
    </row>
    <row r="30" spans="1:9" x14ac:dyDescent="0.25">
      <c r="A30" s="204" t="s">
        <v>98</v>
      </c>
      <c r="B30" s="213"/>
      <c r="C30" s="214"/>
      <c r="D30" s="88" t="s">
        <v>81</v>
      </c>
      <c r="E30" s="102">
        <v>1591.71</v>
      </c>
      <c r="F30" s="105">
        <v>0</v>
      </c>
      <c r="G30" s="105">
        <v>0</v>
      </c>
      <c r="H30" s="105">
        <v>0</v>
      </c>
      <c r="I30" s="105">
        <v>0</v>
      </c>
    </row>
    <row r="31" spans="1:9" x14ac:dyDescent="0.25">
      <c r="A31" s="89"/>
      <c r="B31" s="90"/>
      <c r="C31" s="91"/>
      <c r="D31" s="88" t="s">
        <v>128</v>
      </c>
      <c r="E31" s="99"/>
      <c r="F31" s="105">
        <v>500</v>
      </c>
      <c r="G31" s="105">
        <v>0</v>
      </c>
      <c r="H31" s="105">
        <v>0</v>
      </c>
      <c r="I31" s="105">
        <v>0</v>
      </c>
    </row>
    <row r="32" spans="1:9" x14ac:dyDescent="0.25">
      <c r="A32" s="89"/>
      <c r="B32" s="90"/>
      <c r="C32" s="91"/>
      <c r="D32" s="91"/>
      <c r="E32" s="99"/>
      <c r="F32" s="111"/>
      <c r="G32" s="111"/>
      <c r="H32" s="111"/>
      <c r="I32" s="111"/>
    </row>
    <row r="33" spans="1:9" ht="14.25" customHeight="1" x14ac:dyDescent="0.25">
      <c r="A33" s="212" t="s">
        <v>83</v>
      </c>
      <c r="B33" s="213"/>
      <c r="C33" s="214"/>
      <c r="D33" s="194" t="s">
        <v>78</v>
      </c>
      <c r="E33" s="192">
        <f>SUM(E35:E41)</f>
        <v>15324.08</v>
      </c>
      <c r="F33" s="202">
        <f>SUM(F35:F41)</f>
        <v>354.2</v>
      </c>
      <c r="G33" s="202">
        <f>SUM(G35)</f>
        <v>15.98</v>
      </c>
      <c r="H33" s="202">
        <f t="shared" ref="H33:I33" si="6">SUM(H35)</f>
        <v>0</v>
      </c>
      <c r="I33" s="202">
        <f t="shared" si="6"/>
        <v>0</v>
      </c>
    </row>
    <row r="34" spans="1:9" ht="14.25" customHeight="1" x14ac:dyDescent="0.25">
      <c r="A34" s="89"/>
      <c r="B34" s="90"/>
      <c r="C34" s="91"/>
      <c r="D34" s="195"/>
      <c r="E34" s="193"/>
      <c r="F34" s="203"/>
      <c r="G34" s="203"/>
      <c r="H34" s="203"/>
      <c r="I34" s="203"/>
    </row>
    <row r="35" spans="1:9" ht="15" customHeight="1" x14ac:dyDescent="0.25">
      <c r="A35" s="204" t="s">
        <v>79</v>
      </c>
      <c r="B35" s="205"/>
      <c r="C35" s="206"/>
      <c r="D35" s="34" t="s">
        <v>80</v>
      </c>
      <c r="E35" s="101">
        <v>0</v>
      </c>
      <c r="F35" s="61">
        <v>15.98</v>
      </c>
      <c r="G35" s="61">
        <v>15.98</v>
      </c>
      <c r="H35" s="61">
        <v>0</v>
      </c>
      <c r="I35" s="69">
        <v>0</v>
      </c>
    </row>
    <row r="36" spans="1:9" ht="15" customHeight="1" x14ac:dyDescent="0.25">
      <c r="A36" s="86"/>
      <c r="B36" s="87"/>
      <c r="C36" s="88"/>
      <c r="D36" s="88" t="s">
        <v>129</v>
      </c>
      <c r="E36" s="101">
        <v>0</v>
      </c>
      <c r="F36" s="61">
        <v>141.22999999999999</v>
      </c>
      <c r="G36" s="61">
        <v>0</v>
      </c>
      <c r="H36" s="61">
        <v>0</v>
      </c>
      <c r="I36" s="61">
        <v>0</v>
      </c>
    </row>
    <row r="37" spans="1:9" ht="15" customHeight="1" x14ac:dyDescent="0.25">
      <c r="A37" s="204" t="s">
        <v>107</v>
      </c>
      <c r="B37" s="205"/>
      <c r="C37" s="206"/>
      <c r="D37" s="88" t="s">
        <v>110</v>
      </c>
      <c r="E37" s="101">
        <v>20</v>
      </c>
      <c r="F37" s="61">
        <v>50</v>
      </c>
      <c r="G37" s="61">
        <v>0</v>
      </c>
      <c r="H37" s="61">
        <v>0</v>
      </c>
      <c r="I37" s="61">
        <v>0</v>
      </c>
    </row>
    <row r="38" spans="1:9" ht="15" customHeight="1" x14ac:dyDescent="0.25">
      <c r="A38" s="204" t="s">
        <v>72</v>
      </c>
      <c r="B38" s="205"/>
      <c r="C38" s="206"/>
      <c r="D38" s="88" t="s">
        <v>109</v>
      </c>
      <c r="E38" s="101">
        <v>13681.68</v>
      </c>
      <c r="F38" s="61">
        <v>0</v>
      </c>
      <c r="G38" s="61">
        <v>0</v>
      </c>
      <c r="H38" s="61">
        <v>0</v>
      </c>
      <c r="I38" s="61">
        <v>0</v>
      </c>
    </row>
    <row r="39" spans="1:9" ht="15" customHeight="1" x14ac:dyDescent="0.25">
      <c r="A39" s="204"/>
      <c r="B39" s="205"/>
      <c r="C39" s="206"/>
      <c r="D39" s="88" t="s">
        <v>86</v>
      </c>
      <c r="E39" s="101">
        <v>234.25</v>
      </c>
      <c r="F39" s="61">
        <v>0</v>
      </c>
      <c r="G39" s="61">
        <v>0</v>
      </c>
      <c r="H39" s="61">
        <v>0</v>
      </c>
      <c r="I39" s="61">
        <v>0</v>
      </c>
    </row>
    <row r="40" spans="1:9" ht="15" customHeight="1" x14ac:dyDescent="0.25">
      <c r="A40" s="86"/>
      <c r="B40" s="87"/>
      <c r="C40" s="88"/>
      <c r="D40" s="88" t="s">
        <v>110</v>
      </c>
      <c r="E40" s="101">
        <v>0</v>
      </c>
      <c r="F40" s="61">
        <v>146.99</v>
      </c>
      <c r="G40" s="61">
        <v>0</v>
      </c>
      <c r="H40" s="61">
        <v>0</v>
      </c>
      <c r="I40" s="61">
        <v>0</v>
      </c>
    </row>
    <row r="41" spans="1:9" x14ac:dyDescent="0.25">
      <c r="A41" s="222" t="s">
        <v>108</v>
      </c>
      <c r="B41" s="223"/>
      <c r="C41" s="224"/>
      <c r="D41" s="88" t="s">
        <v>81</v>
      </c>
      <c r="E41" s="102">
        <v>1388.15</v>
      </c>
      <c r="F41" s="61">
        <v>0</v>
      </c>
      <c r="G41" s="61">
        <v>0</v>
      </c>
      <c r="H41" s="61">
        <v>0</v>
      </c>
      <c r="I41" s="61">
        <v>0</v>
      </c>
    </row>
    <row r="42" spans="1:9" ht="15" customHeight="1" x14ac:dyDescent="0.25">
      <c r="A42" s="212" t="s">
        <v>84</v>
      </c>
      <c r="B42" s="213"/>
      <c r="C42" s="214"/>
      <c r="D42" s="58" t="s">
        <v>85</v>
      </c>
      <c r="E42" s="99">
        <v>0</v>
      </c>
      <c r="F42" s="68">
        <f>SUM(F43:F44)</f>
        <v>9698.41</v>
      </c>
      <c r="G42" s="68">
        <f>SUM(G43)</f>
        <v>5200</v>
      </c>
      <c r="H42" s="68">
        <f t="shared" ref="H42:I42" si="7">SUM(H43)</f>
        <v>5200</v>
      </c>
      <c r="I42" s="68">
        <f t="shared" si="7"/>
        <v>5200</v>
      </c>
    </row>
    <row r="43" spans="1:9" x14ac:dyDescent="0.25">
      <c r="A43" s="204" t="s">
        <v>72</v>
      </c>
      <c r="B43" s="205"/>
      <c r="C43" s="206"/>
      <c r="D43" s="59" t="s">
        <v>86</v>
      </c>
      <c r="E43" s="101">
        <v>0</v>
      </c>
      <c r="F43" s="61">
        <v>5000</v>
      </c>
      <c r="G43" s="61">
        <v>5200</v>
      </c>
      <c r="H43" s="61">
        <v>5200</v>
      </c>
      <c r="I43" s="61">
        <v>5200</v>
      </c>
    </row>
    <row r="44" spans="1:9" x14ac:dyDescent="0.25">
      <c r="A44" s="207" t="s">
        <v>79</v>
      </c>
      <c r="B44" s="208"/>
      <c r="C44" s="209"/>
      <c r="D44" s="25" t="s">
        <v>86</v>
      </c>
      <c r="E44" s="98">
        <v>0</v>
      </c>
      <c r="F44" s="61">
        <v>4698.41</v>
      </c>
      <c r="G44" s="61">
        <v>0</v>
      </c>
      <c r="H44" s="61">
        <v>0</v>
      </c>
      <c r="I44" s="69">
        <v>0</v>
      </c>
    </row>
    <row r="45" spans="1:9" x14ac:dyDescent="0.25">
      <c r="A45" s="215" t="s">
        <v>111</v>
      </c>
      <c r="B45" s="215"/>
      <c r="C45" s="215"/>
      <c r="D45" s="104" t="s">
        <v>112</v>
      </c>
      <c r="E45" s="106">
        <f>SUM(E46)</f>
        <v>730.02</v>
      </c>
      <c r="F45" s="106">
        <f t="shared" ref="F45:I45" si="8">SUM(F46)</f>
        <v>730.02</v>
      </c>
      <c r="G45" s="106">
        <f t="shared" si="8"/>
        <v>0</v>
      </c>
      <c r="H45" s="106">
        <f t="shared" si="8"/>
        <v>0</v>
      </c>
      <c r="I45" s="106">
        <f t="shared" si="8"/>
        <v>0</v>
      </c>
    </row>
    <row r="46" spans="1:9" x14ac:dyDescent="0.25">
      <c r="A46" s="199" t="s">
        <v>98</v>
      </c>
      <c r="B46" s="200"/>
      <c r="C46" s="201"/>
      <c r="D46" s="107" t="s">
        <v>113</v>
      </c>
      <c r="E46" s="105">
        <v>730.02</v>
      </c>
      <c r="F46" s="105">
        <v>730.02</v>
      </c>
      <c r="G46" s="105">
        <v>0</v>
      </c>
      <c r="H46" s="105">
        <v>0</v>
      </c>
      <c r="I46" s="105">
        <v>0</v>
      </c>
    </row>
    <row r="47" spans="1:9" x14ac:dyDescent="0.25">
      <c r="A47" s="196" t="s">
        <v>114</v>
      </c>
      <c r="B47" s="197"/>
      <c r="C47" s="198"/>
      <c r="D47" s="104" t="s">
        <v>115</v>
      </c>
      <c r="E47" s="106">
        <f>SUM(E48)</f>
        <v>14349.22</v>
      </c>
      <c r="F47" s="106">
        <f t="shared" ref="F47:I47" si="9">SUM(F48)</f>
        <v>11438</v>
      </c>
      <c r="G47" s="106">
        <f t="shared" si="9"/>
        <v>0</v>
      </c>
      <c r="H47" s="106">
        <f t="shared" si="9"/>
        <v>0</v>
      </c>
      <c r="I47" s="106">
        <f t="shared" si="9"/>
        <v>0</v>
      </c>
    </row>
    <row r="48" spans="1:9" x14ac:dyDescent="0.25">
      <c r="A48" s="199" t="s">
        <v>72</v>
      </c>
      <c r="B48" s="182"/>
      <c r="C48" s="183"/>
      <c r="D48" s="107" t="s">
        <v>116</v>
      </c>
      <c r="E48" s="105">
        <v>14349.22</v>
      </c>
      <c r="F48" s="105">
        <v>11438</v>
      </c>
      <c r="G48" s="105">
        <v>0</v>
      </c>
      <c r="H48" s="105">
        <v>0</v>
      </c>
      <c r="I48" s="105">
        <v>0</v>
      </c>
    </row>
    <row r="49" spans="1:9" x14ac:dyDescent="0.25">
      <c r="A49" s="196" t="s">
        <v>117</v>
      </c>
      <c r="B49" s="197"/>
      <c r="C49" s="198"/>
      <c r="D49" s="104" t="s">
        <v>118</v>
      </c>
      <c r="E49" s="106">
        <f>SUM(E50)</f>
        <v>168.87</v>
      </c>
      <c r="F49" s="106">
        <f>SUM(F50)</f>
        <v>162</v>
      </c>
      <c r="G49" s="106">
        <f t="shared" ref="G49:I49" si="10">SUM(G50)</f>
        <v>0</v>
      </c>
      <c r="H49" s="106">
        <f t="shared" si="10"/>
        <v>0</v>
      </c>
      <c r="I49" s="106">
        <f t="shared" si="10"/>
        <v>0</v>
      </c>
    </row>
    <row r="50" spans="1:9" x14ac:dyDescent="0.25">
      <c r="A50" s="199" t="s">
        <v>72</v>
      </c>
      <c r="B50" s="200"/>
      <c r="C50" s="201"/>
      <c r="D50" s="103" t="s">
        <v>119</v>
      </c>
      <c r="E50" s="105">
        <v>168.87</v>
      </c>
      <c r="F50" s="105">
        <v>162</v>
      </c>
      <c r="G50" s="105">
        <v>0</v>
      </c>
      <c r="H50" s="105">
        <v>0</v>
      </c>
      <c r="I50" s="105">
        <v>0</v>
      </c>
    </row>
    <row r="51" spans="1:9" x14ac:dyDescent="0.25">
      <c r="A51" s="181"/>
      <c r="B51" s="182"/>
      <c r="C51" s="183"/>
      <c r="D51" s="103"/>
      <c r="E51" s="105"/>
      <c r="F51" s="105"/>
      <c r="G51" s="105"/>
      <c r="H51" s="105"/>
      <c r="I51" s="105"/>
    </row>
    <row r="52" spans="1:9" x14ac:dyDescent="0.25">
      <c r="A52" s="196" t="s">
        <v>120</v>
      </c>
      <c r="B52" s="197"/>
      <c r="C52" s="198"/>
      <c r="D52" s="104" t="s">
        <v>121</v>
      </c>
      <c r="E52" s="109">
        <f>SUM(E53)</f>
        <v>2628.06</v>
      </c>
      <c r="F52" s="109">
        <f>SUM(F53)</f>
        <v>7154.52</v>
      </c>
      <c r="G52" s="113"/>
      <c r="H52" s="113"/>
      <c r="I52" s="113"/>
    </row>
    <row r="53" spans="1:9" x14ac:dyDescent="0.25">
      <c r="A53" s="196" t="s">
        <v>132</v>
      </c>
      <c r="B53" s="197"/>
      <c r="C53" s="198"/>
      <c r="D53" s="104" t="s">
        <v>133</v>
      </c>
      <c r="E53" s="114">
        <f>SUM(E54:E56)</f>
        <v>2628.06</v>
      </c>
      <c r="F53" s="114">
        <f>SUM(F54:F56)</f>
        <v>7154.52</v>
      </c>
      <c r="G53" s="105"/>
      <c r="H53" s="105"/>
      <c r="I53" s="105"/>
    </row>
    <row r="54" spans="1:9" x14ac:dyDescent="0.25">
      <c r="A54" s="181" t="s">
        <v>98</v>
      </c>
      <c r="B54" s="182"/>
      <c r="C54" s="183"/>
      <c r="D54" s="103" t="s">
        <v>122</v>
      </c>
      <c r="E54" s="105">
        <v>1998.33</v>
      </c>
      <c r="F54" s="105">
        <v>5800.71</v>
      </c>
      <c r="G54" s="105"/>
      <c r="H54" s="105"/>
      <c r="I54" s="105"/>
    </row>
    <row r="55" spans="1:9" x14ac:dyDescent="0.25">
      <c r="A55" s="181"/>
      <c r="B55" s="182"/>
      <c r="C55" s="183"/>
      <c r="D55" s="103" t="s">
        <v>123</v>
      </c>
      <c r="E55" s="105">
        <v>300</v>
      </c>
      <c r="F55" s="105">
        <v>400</v>
      </c>
      <c r="G55" s="105"/>
      <c r="H55" s="105"/>
      <c r="I55" s="105"/>
    </row>
    <row r="56" spans="1:9" ht="18" customHeight="1" x14ac:dyDescent="0.25">
      <c r="A56" s="181"/>
      <c r="B56" s="182"/>
      <c r="C56" s="183"/>
      <c r="D56" s="103" t="s">
        <v>124</v>
      </c>
      <c r="E56" s="105">
        <v>329.73</v>
      </c>
      <c r="F56" s="105">
        <v>953.81</v>
      </c>
      <c r="G56" s="105"/>
      <c r="H56" s="105"/>
      <c r="I56" s="105"/>
    </row>
    <row r="57" spans="1:9" x14ac:dyDescent="0.25">
      <c r="A57" s="196" t="s">
        <v>134</v>
      </c>
      <c r="B57" s="197"/>
      <c r="C57" s="198"/>
      <c r="D57" s="104" t="s">
        <v>135</v>
      </c>
      <c r="E57" s="109">
        <f>SUM(E59:E60)</f>
        <v>9034.77</v>
      </c>
      <c r="F57" s="109">
        <f>SUM(F58:F63)</f>
        <v>300</v>
      </c>
      <c r="G57" s="109">
        <f t="shared" ref="G57:I57" si="11">SUM(G59:G60)</f>
        <v>0</v>
      </c>
      <c r="H57" s="109">
        <f t="shared" si="11"/>
        <v>0</v>
      </c>
      <c r="I57" s="109">
        <f t="shared" si="11"/>
        <v>0</v>
      </c>
    </row>
    <row r="58" spans="1:9" x14ac:dyDescent="0.25">
      <c r="A58" s="196" t="s">
        <v>139</v>
      </c>
      <c r="B58" s="197"/>
      <c r="C58" s="198"/>
      <c r="D58" s="104" t="s">
        <v>138</v>
      </c>
      <c r="E58" s="114"/>
      <c r="F58" s="115"/>
      <c r="G58" s="115"/>
      <c r="H58" s="115"/>
      <c r="I58" s="115"/>
    </row>
    <row r="59" spans="1:9" x14ac:dyDescent="0.25">
      <c r="A59" s="199" t="s">
        <v>136</v>
      </c>
      <c r="B59" s="200"/>
      <c r="C59" s="201"/>
      <c r="D59" s="103" t="s">
        <v>137</v>
      </c>
      <c r="E59" s="105">
        <v>9034.77</v>
      </c>
      <c r="F59" s="105">
        <v>0</v>
      </c>
      <c r="G59" s="105">
        <v>0</v>
      </c>
      <c r="H59" s="105">
        <v>0</v>
      </c>
      <c r="I59" s="105">
        <v>0</v>
      </c>
    </row>
    <row r="60" spans="1:9" s="116" customFormat="1" ht="12.75" x14ac:dyDescent="0.2">
      <c r="A60" s="181"/>
      <c r="B60" s="182"/>
      <c r="C60" s="183"/>
      <c r="D60" s="103" t="s">
        <v>81</v>
      </c>
      <c r="E60" s="105">
        <v>0</v>
      </c>
      <c r="F60" s="105">
        <v>0</v>
      </c>
      <c r="G60" s="105">
        <v>0</v>
      </c>
      <c r="H60" s="105">
        <v>0</v>
      </c>
      <c r="I60" s="105">
        <v>0</v>
      </c>
    </row>
    <row r="61" spans="1:9" x14ac:dyDescent="0.25">
      <c r="A61" s="196" t="s">
        <v>130</v>
      </c>
      <c r="B61" s="197"/>
      <c r="C61" s="197"/>
      <c r="D61" s="210" t="s">
        <v>131</v>
      </c>
      <c r="E61" s="190">
        <f>SUM(E64:E67)</f>
        <v>0</v>
      </c>
      <c r="F61" s="190">
        <f t="shared" ref="F61:I61" si="12">SUM(F64:F67)</f>
        <v>300</v>
      </c>
      <c r="G61" s="190">
        <f t="shared" si="12"/>
        <v>0</v>
      </c>
      <c r="H61" s="190">
        <f t="shared" si="12"/>
        <v>0</v>
      </c>
      <c r="I61" s="190">
        <f t="shared" si="12"/>
        <v>0</v>
      </c>
    </row>
    <row r="62" spans="1:9" x14ac:dyDescent="0.25">
      <c r="A62" s="181"/>
      <c r="B62" s="182"/>
      <c r="C62" s="182"/>
      <c r="D62" s="211"/>
      <c r="E62" s="190"/>
      <c r="F62" s="190"/>
      <c r="G62" s="190"/>
      <c r="H62" s="190"/>
      <c r="I62" s="190"/>
    </row>
    <row r="63" spans="1:9" x14ac:dyDescent="0.25">
      <c r="A63" s="184"/>
      <c r="B63" s="184"/>
      <c r="C63" s="185"/>
      <c r="D63" s="211"/>
      <c r="E63" s="191"/>
      <c r="F63" s="191"/>
      <c r="G63" s="191"/>
      <c r="H63" s="191"/>
      <c r="I63" s="191"/>
    </row>
    <row r="64" spans="1:9" x14ac:dyDescent="0.25">
      <c r="A64" s="186" t="s">
        <v>98</v>
      </c>
      <c r="B64" s="186"/>
      <c r="C64" s="186"/>
      <c r="D64" s="103" t="s">
        <v>123</v>
      </c>
      <c r="E64" s="105">
        <v>0</v>
      </c>
      <c r="F64" s="105">
        <v>300</v>
      </c>
      <c r="G64" s="105">
        <v>0</v>
      </c>
      <c r="H64" s="105">
        <v>0</v>
      </c>
      <c r="I64" s="105">
        <v>0</v>
      </c>
    </row>
    <row r="65" spans="1:9" x14ac:dyDescent="0.25">
      <c r="A65" s="181"/>
      <c r="B65" s="182"/>
      <c r="C65" s="183"/>
      <c r="D65" s="103"/>
      <c r="E65" s="105"/>
      <c r="F65" s="105"/>
      <c r="G65" s="105"/>
      <c r="H65" s="105"/>
      <c r="I65" s="105"/>
    </row>
    <row r="66" spans="1:9" x14ac:dyDescent="0.25">
      <c r="A66" s="187"/>
      <c r="B66" s="188"/>
      <c r="C66" s="189"/>
      <c r="D66" s="103"/>
      <c r="E66" s="105"/>
      <c r="F66" s="105"/>
      <c r="G66" s="105"/>
      <c r="H66" s="105"/>
      <c r="I66" s="105"/>
    </row>
    <row r="67" spans="1:9" x14ac:dyDescent="0.25">
      <c r="A67" s="181"/>
      <c r="B67" s="182"/>
      <c r="C67" s="183"/>
      <c r="D67" s="103"/>
      <c r="E67" s="105"/>
      <c r="F67" s="105"/>
      <c r="G67" s="105"/>
      <c r="H67" s="105"/>
      <c r="I67" s="105"/>
    </row>
  </sheetData>
  <mergeCells count="64">
    <mergeCell ref="A7:C7"/>
    <mergeCell ref="A8:C8"/>
    <mergeCell ref="A1:I1"/>
    <mergeCell ref="A3:I3"/>
    <mergeCell ref="A5:C5"/>
    <mergeCell ref="A9:C9"/>
    <mergeCell ref="A10:C10"/>
    <mergeCell ref="A26:C26"/>
    <mergeCell ref="A41:C41"/>
    <mergeCell ref="A22:C22"/>
    <mergeCell ref="A23:C23"/>
    <mergeCell ref="A17:C17"/>
    <mergeCell ref="A12:C12"/>
    <mergeCell ref="A14:C14"/>
    <mergeCell ref="A15:C15"/>
    <mergeCell ref="A18:C18"/>
    <mergeCell ref="A13:C13"/>
    <mergeCell ref="A28:C28"/>
    <mergeCell ref="A33:C33"/>
    <mergeCell ref="A35:C35"/>
    <mergeCell ref="A21:C21"/>
    <mergeCell ref="I33:I34"/>
    <mergeCell ref="A42:C42"/>
    <mergeCell ref="A29:C29"/>
    <mergeCell ref="A30:C30"/>
    <mergeCell ref="A61:C61"/>
    <mergeCell ref="A53:C53"/>
    <mergeCell ref="A49:C49"/>
    <mergeCell ref="A50:C50"/>
    <mergeCell ref="A51:C51"/>
    <mergeCell ref="A52:C52"/>
    <mergeCell ref="A54:C54"/>
    <mergeCell ref="A45:C45"/>
    <mergeCell ref="A46:C46"/>
    <mergeCell ref="A47:C47"/>
    <mergeCell ref="A48:C48"/>
    <mergeCell ref="A37:C37"/>
    <mergeCell ref="H61:H63"/>
    <mergeCell ref="A38:C38"/>
    <mergeCell ref="A39:C39"/>
    <mergeCell ref="G33:G34"/>
    <mergeCell ref="H33:H34"/>
    <mergeCell ref="A62:C62"/>
    <mergeCell ref="I61:I63"/>
    <mergeCell ref="E33:E34"/>
    <mergeCell ref="D33:D34"/>
    <mergeCell ref="A57:C57"/>
    <mergeCell ref="A59:C59"/>
    <mergeCell ref="A60:C60"/>
    <mergeCell ref="A58:C58"/>
    <mergeCell ref="F33:F34"/>
    <mergeCell ref="A55:C55"/>
    <mergeCell ref="A56:C56"/>
    <mergeCell ref="A43:C43"/>
    <mergeCell ref="A44:C44"/>
    <mergeCell ref="D61:D63"/>
    <mergeCell ref="E61:E63"/>
    <mergeCell ref="F61:F63"/>
    <mergeCell ref="G61:G63"/>
    <mergeCell ref="A65:C65"/>
    <mergeCell ref="A63:C63"/>
    <mergeCell ref="A64:C64"/>
    <mergeCell ref="A66:C66"/>
    <mergeCell ref="A67:C67"/>
  </mergeCells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Lidija</cp:lastModifiedBy>
  <cp:lastPrinted>2024-10-23T06:51:23Z</cp:lastPrinted>
  <dcterms:created xsi:type="dcterms:W3CDTF">2022-08-12T12:51:27Z</dcterms:created>
  <dcterms:modified xsi:type="dcterms:W3CDTF">2024-10-24T09:18:58Z</dcterms:modified>
</cp:coreProperties>
</file>