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24240" windowHeight="11205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8" l="1"/>
  <c r="E36" i="8"/>
  <c r="F36" i="8"/>
  <c r="D14" i="8"/>
  <c r="C14" i="8"/>
  <c r="B14" i="8"/>
  <c r="F17" i="3"/>
  <c r="F16" i="3" s="1"/>
  <c r="E17" i="3"/>
  <c r="E16" i="3" s="1"/>
  <c r="G17" i="3"/>
  <c r="G16" i="3" s="1"/>
  <c r="F36" i="3"/>
  <c r="I13" i="10"/>
  <c r="J13" i="10"/>
  <c r="G18" i="10"/>
  <c r="D15" i="5" l="1"/>
  <c r="E15" i="5"/>
  <c r="F15" i="5"/>
  <c r="C15" i="5"/>
  <c r="I30" i="7" l="1"/>
  <c r="H30" i="7"/>
  <c r="G30" i="7"/>
  <c r="F30" i="7"/>
  <c r="F13" i="7"/>
  <c r="G29" i="7" l="1"/>
  <c r="F29" i="7"/>
  <c r="G13" i="7"/>
  <c r="H13" i="7"/>
  <c r="I13" i="7"/>
  <c r="E33" i="7"/>
  <c r="E34" i="7"/>
  <c r="E50" i="7"/>
  <c r="I53" i="7"/>
  <c r="H53" i="7"/>
  <c r="G53" i="7"/>
  <c r="F53" i="7"/>
  <c r="F50" i="7" s="1"/>
  <c r="E53" i="7"/>
  <c r="I37" i="7"/>
  <c r="H37" i="7"/>
  <c r="E67" i="7"/>
  <c r="E63" i="7"/>
  <c r="E62" i="7" s="1"/>
  <c r="E59" i="7"/>
  <c r="E57" i="7"/>
  <c r="E55" i="7"/>
  <c r="E41" i="7"/>
  <c r="E29" i="7"/>
  <c r="E22" i="7"/>
  <c r="E13" i="7"/>
  <c r="C18" i="8"/>
  <c r="I71" i="7"/>
  <c r="H71" i="7"/>
  <c r="G71" i="7"/>
  <c r="I67" i="7"/>
  <c r="H67" i="7"/>
  <c r="G67" i="7"/>
  <c r="F67" i="7"/>
  <c r="F63" i="7"/>
  <c r="F62" i="7" s="1"/>
  <c r="I59" i="7"/>
  <c r="H59" i="7"/>
  <c r="G59" i="7"/>
  <c r="F59" i="7"/>
  <c r="I57" i="7"/>
  <c r="H57" i="7"/>
  <c r="G57" i="7"/>
  <c r="F57" i="7"/>
  <c r="I55" i="7"/>
  <c r="H55" i="7"/>
  <c r="G55" i="7"/>
  <c r="F55" i="7"/>
  <c r="I50" i="7"/>
  <c r="H50" i="7"/>
  <c r="G50" i="7"/>
  <c r="I41" i="7"/>
  <c r="H41" i="7"/>
  <c r="F41" i="7"/>
  <c r="F34" i="7" s="1"/>
  <c r="I34" i="7"/>
  <c r="H34" i="7"/>
  <c r="G34" i="7"/>
  <c r="I22" i="7"/>
  <c r="H22" i="7"/>
  <c r="G22" i="7"/>
  <c r="F22" i="7"/>
  <c r="F12" i="7" l="1"/>
  <c r="G12" i="7"/>
  <c r="G11" i="7" s="1"/>
  <c r="F33" i="7"/>
  <c r="E12" i="7"/>
  <c r="F11" i="7" l="1"/>
  <c r="E11" i="7"/>
  <c r="C36" i="8" l="1"/>
  <c r="B36" i="8"/>
  <c r="C22" i="8"/>
  <c r="D22" i="8"/>
  <c r="E22" i="8"/>
  <c r="E14" i="8" s="1"/>
  <c r="F22" i="8"/>
  <c r="F14" i="8" s="1"/>
  <c r="C26" i="8"/>
  <c r="D26" i="8"/>
  <c r="E26" i="8"/>
  <c r="F26" i="8"/>
  <c r="E29" i="3"/>
  <c r="F29" i="3"/>
  <c r="G29" i="3"/>
  <c r="H29" i="3"/>
  <c r="E36" i="3"/>
  <c r="G36" i="3"/>
  <c r="H36" i="3"/>
  <c r="H17" i="3"/>
  <c r="H16" i="3" s="1"/>
  <c r="H28" i="3" l="1"/>
  <c r="G28" i="3"/>
  <c r="E28" i="3"/>
  <c r="F28" i="3"/>
  <c r="B15" i="5" l="1"/>
  <c r="C33" i="8"/>
  <c r="D33" i="8"/>
  <c r="E33" i="8"/>
  <c r="F33" i="8"/>
  <c r="C40" i="8"/>
  <c r="C44" i="8"/>
  <c r="D44" i="8"/>
  <c r="E44" i="8"/>
  <c r="F44" i="8"/>
  <c r="D40" i="8"/>
  <c r="E40" i="8"/>
  <c r="F40" i="8"/>
  <c r="F32" i="8" s="1"/>
  <c r="C15" i="8"/>
  <c r="D15" i="8"/>
  <c r="E15" i="8"/>
  <c r="F15" i="8"/>
  <c r="E32" i="8" l="1"/>
  <c r="D32" i="8"/>
  <c r="C32" i="8"/>
  <c r="G13" i="10"/>
  <c r="E22" i="3"/>
  <c r="F22" i="3"/>
  <c r="G22" i="3"/>
  <c r="H22" i="3"/>
  <c r="B44" i="8" l="1"/>
  <c r="B40" i="8"/>
  <c r="B33" i="8"/>
  <c r="B15" i="8"/>
  <c r="B22" i="8"/>
  <c r="B26" i="8"/>
  <c r="B18" i="8"/>
  <c r="D29" i="3"/>
  <c r="D36" i="3"/>
  <c r="D28" i="3" s="1"/>
  <c r="D22" i="3"/>
  <c r="D17" i="3"/>
  <c r="B32" i="8" l="1"/>
  <c r="D16" i="3"/>
  <c r="F18" i="10" l="1"/>
  <c r="F42" i="10" l="1"/>
  <c r="G39" i="10" s="1"/>
  <c r="G42" i="10" s="1"/>
  <c r="H39" i="10" s="1"/>
  <c r="H42" i="10" s="1"/>
  <c r="I39" i="10" s="1"/>
  <c r="I42" i="10" s="1"/>
  <c r="J39" i="10" s="1"/>
  <c r="J42" i="10" s="1"/>
  <c r="J26" i="10"/>
  <c r="I26" i="10"/>
  <c r="H26" i="10"/>
  <c r="G26" i="10"/>
  <c r="F26" i="10"/>
  <c r="J16" i="10"/>
  <c r="H13" i="10"/>
  <c r="F19" i="10" l="1"/>
  <c r="F27" i="10" s="1"/>
  <c r="F33" i="10" s="1"/>
  <c r="F34" i="10" s="1"/>
  <c r="H27" i="10"/>
  <c r="H33" i="10" s="1"/>
  <c r="H34" i="10" s="1"/>
  <c r="J27" i="10"/>
  <c r="J33" i="10" s="1"/>
  <c r="J34" i="10" s="1"/>
  <c r="I27" i="10"/>
  <c r="I33" i="10" s="1"/>
  <c r="I34" i="10" s="1"/>
  <c r="G27" i="10"/>
  <c r="G33" i="10" s="1"/>
  <c r="G34" i="10" s="1"/>
  <c r="H12" i="7"/>
  <c r="H11" i="7" s="1"/>
  <c r="H29" i="7"/>
  <c r="I12" i="7"/>
  <c r="I11" i="7" s="1"/>
  <c r="I29" i="7"/>
</calcChain>
</file>

<file path=xl/sharedStrings.xml><?xml version="1.0" encoding="utf-8"?>
<sst xmlns="http://schemas.openxmlformats.org/spreadsheetml/2006/main" count="309" uniqueCount="169">
  <si>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</si>
  <si>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</si>
  <si>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</si>
  <si>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</si>
  <si>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</si>
  <si>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</si>
  <si>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</si>
  <si>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</si>
  <si>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</si>
  <si>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</si>
  <si>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</si>
  <si>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</si>
  <si>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</si>
  <si>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</si>
  <si>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041 Opći ekonomski, trgovački i poslovi vezani uz rad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</si>
  <si>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</si>
  <si>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</si>
  <si>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</si>
  <si>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</si>
  <si>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</si>
  <si>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</si>
  <si>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</si>
  <si>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</si>
  <si>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</si>
  <si>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</si>
  <si>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</si>
  <si>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</si>
  <si>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</si>
  <si>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</si>
  <si>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</si>
  <si>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</si>
  <si>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</si>
  <si>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</si>
  <si>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</si>
  <si>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</si>
  <si>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</si>
  <si>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</si>
  <si>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</si>
  <si>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</si>
  <si>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</si>
  <si>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</si>
  <si>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</si>
  <si>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</si>
  <si>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</si>
  <si>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</si>
  <si>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</si>
  <si>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</si>
  <si>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</si>
  <si>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</si>
  <si>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</si>
  <si>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</si>
  <si>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</si>
  <si>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</si>
  <si>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</si>
  <si>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</si>
  <si>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</si>
  <si>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</si>
  <si>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</si>
  <si>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</si>
  <si>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</si>
  <si>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</si>
  <si>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</si>
  <si>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</si>
  <si>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</si>
  <si>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</si>
  <si>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</si>
  <si>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</si>
  <si>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</si>
  <si>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</si>
  <si>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</si>
  <si>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OSNOVNA ŠKOLA PETAR LORINI, SALI</t>
  </si>
  <si>
    <t>KLASA:</t>
  </si>
  <si>
    <t xml:space="preserve">URBROJ: </t>
  </si>
  <si>
    <t>Plan 2024.</t>
  </si>
  <si>
    <t>Plan za 2025.</t>
  </si>
  <si>
    <t>Projekcija 
za 2026.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</si>
  <si>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</si>
  <si>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</si>
  <si>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</si>
  <si>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Višak prihoda poslovanja</t>
  </si>
  <si>
    <t>Naknade građanima i kućanstvimana temelju osiguranja i druge naknade</t>
  </si>
  <si>
    <t>Ostali rashodi</t>
  </si>
  <si>
    <t>12 Višak/manjak prihoda-ZŽ</t>
  </si>
  <si>
    <t>42 Višak/manjak prihoda korisnici</t>
  </si>
  <si>
    <t>51 Državni proračun</t>
  </si>
  <si>
    <t>53 Proračun JLS</t>
  </si>
  <si>
    <t>54 Pomoći iz inozemstva</t>
  </si>
  <si>
    <t>6 Donacije</t>
  </si>
  <si>
    <t>61 Donacije</t>
  </si>
  <si>
    <t>45 F.P. i dod. udio u por. na dohodak</t>
  </si>
  <si>
    <t>11 Opći prihodi i primici</t>
  </si>
  <si>
    <t>UKUPNO RASHODI</t>
  </si>
  <si>
    <t xml:space="preserve">UKUPNO RASHODI </t>
  </si>
  <si>
    <t>09 Obrazovanje</t>
  </si>
  <si>
    <t xml:space="preserve">091 Predškolsko i osnovno obrazovanje </t>
  </si>
  <si>
    <t>096 Dodatne usluge u obrazovanju</t>
  </si>
  <si>
    <t>Djelatnost osnovnih škola</t>
  </si>
  <si>
    <t>Knjige</t>
  </si>
  <si>
    <t>Uredski materijal</t>
  </si>
  <si>
    <t>41 Prihodi za posebne namjene</t>
  </si>
  <si>
    <t>Šifra</t>
  </si>
  <si>
    <t xml:space="preserve">Naziv </t>
  </si>
  <si>
    <t>PROGRAM 2202</t>
  </si>
  <si>
    <t>OSNOVNO ŠKOLSTVO STANDARD</t>
  </si>
  <si>
    <t>AKTIVNOST A2202-01</t>
  </si>
  <si>
    <t>DJELATNOST USTANOVA OSNOVNIH ŠKOLA</t>
  </si>
  <si>
    <t>Izvor financiranja 451</t>
  </si>
  <si>
    <t>AKTIVNOST A2202-04</t>
  </si>
  <si>
    <t>ADMINISTRACIJA I UPRAVLJANJE</t>
  </si>
  <si>
    <t>Izvor financiranja 51</t>
  </si>
  <si>
    <t>MZO - Plaće OŠ</t>
  </si>
  <si>
    <t>PROGRAM 2203</t>
  </si>
  <si>
    <t>PODIZANJE KVALITETE I STANDARDA U ŠKOLSTVU</t>
  </si>
  <si>
    <t>AKTIVNOST A2203-04</t>
  </si>
  <si>
    <t>Izvor financiranja 42</t>
  </si>
  <si>
    <t>AKTIVNOST A2203-27</t>
  </si>
  <si>
    <t>UDŽBENICI</t>
  </si>
  <si>
    <t>II. POSEBNI DIO</t>
  </si>
  <si>
    <t>Izvor financiranja 110</t>
  </si>
  <si>
    <t>Prijevoz osnovnih škole</t>
  </si>
  <si>
    <t>Izvor financiranja 121</t>
  </si>
  <si>
    <t>Ostale zakupnine i najamnine</t>
  </si>
  <si>
    <t>AKTIVNOST A2202-02</t>
  </si>
  <si>
    <t>NABAVA DUGOTRAJNE IMOVINE</t>
  </si>
  <si>
    <t>AKTIVNOST A2202-03</t>
  </si>
  <si>
    <t>HITNE INTERVENCIJE U OŠ</t>
  </si>
  <si>
    <t>Uredska oprema i namještaj</t>
  </si>
  <si>
    <t>Materijal i djelovi za tek.i inv.održ</t>
  </si>
  <si>
    <t>Usluge tekućeg i inve.održ</t>
  </si>
  <si>
    <t>OSNOVNO ŠKOLSTVO - IZNAD STANDARDA</t>
  </si>
  <si>
    <t>AKTIVNOST A2203-01</t>
  </si>
  <si>
    <t>JAVNE POTREBE U PROSVJETI - KORISNICI</t>
  </si>
  <si>
    <t>Ostali nespomenuti rashodi</t>
  </si>
  <si>
    <t>Troškovi sudskih postupaka</t>
  </si>
  <si>
    <t>Izvor financiranja 61</t>
  </si>
  <si>
    <t>Materijal i sirovine</t>
  </si>
  <si>
    <t>Plaće po sudskim presudama</t>
  </si>
  <si>
    <t>Izvor financiranja 53</t>
  </si>
  <si>
    <t>AKTIVNOST A2203-31</t>
  </si>
  <si>
    <t>PROJEKT E-ŠKOLE</t>
  </si>
  <si>
    <t>Intelektualne usluge</t>
  </si>
  <si>
    <t>AKTIVNOST A2203-33</t>
  </si>
  <si>
    <t>PREHRANA ZA UČENIKE</t>
  </si>
  <si>
    <t>Namirnice</t>
  </si>
  <si>
    <t>AKTIVNOST A2203-34</t>
  </si>
  <si>
    <t>ZALIHE MENST.HIG.POTRPŠTINA</t>
  </si>
  <si>
    <t>Mat.za hig.potrebe i njegu</t>
  </si>
  <si>
    <t>PROGRAM 4301</t>
  </si>
  <si>
    <t>RAZVOJNI PROJEKTI EU</t>
  </si>
  <si>
    <t>PROJEKT T4301-67</t>
  </si>
  <si>
    <t>POMOĆNICI U NASTAVI</t>
  </si>
  <si>
    <t>Plaće za redovan rad</t>
  </si>
  <si>
    <t>Ostali rashodi za zaposlene</t>
  </si>
  <si>
    <t>Doprinosi na plaće</t>
  </si>
  <si>
    <t>PROGRAM 4306</t>
  </si>
  <si>
    <t>NACIONALNI EU PROJEKTI</t>
  </si>
  <si>
    <t>PROJEKT T4306-22</t>
  </si>
  <si>
    <t>ERASMUS+ KA122</t>
  </si>
  <si>
    <t>Izvor financiranja 54</t>
  </si>
  <si>
    <t>Službena putovanja</t>
  </si>
  <si>
    <t>PROJEKT T4306-03</t>
  </si>
  <si>
    <t>INKLUZIJA - KORAK BLIŽE DRUŠTVU BEZ PREPREKA 2023/2024</t>
  </si>
  <si>
    <t>Uredski mat i ostali rashodi</t>
  </si>
  <si>
    <t>AKTIVNOST A2203-02</t>
  </si>
  <si>
    <t>Izrada projektne dokum.</t>
  </si>
  <si>
    <t>AKTIVNOST A2203-28</t>
  </si>
  <si>
    <t>CENTAR IZVRSNOSTI OŠ</t>
  </si>
  <si>
    <t>Uredski materijal i službena putovanja</t>
  </si>
  <si>
    <t>U Salima, 31. listopada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</si>
</sst>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5" borderId="6" applyNumberFormat="0" applyFont="0" applyAlignment="0" applyProtection="0"/>
    <xf numFmtId="0" fontId="24" fillId="0" borderId="0"/>
    <xf numFmtId="0" fontId="19" fillId="0" borderId="0"/>
    <xf numFmtId="0" fontId="7" fillId="0" borderId="0"/>
    <xf numFmtId="0" fontId="7" fillId="0" borderId="0"/>
  </cellStyleXfs>
  <cellXfs count="2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4" fontId="3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3" fillId="0" borderId="3" xfId="0" applyNumberFormat="1" applyFont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4" fontId="7" fillId="2" borderId="3" xfId="0" applyNumberFormat="1" applyFont="1" applyFill="1" applyBorder="1" applyAlignment="1">
      <alignment horizontal="right"/>
    </xf>
    <xf numFmtId="0" fontId="22" fillId="0" borderId="0" xfId="0" applyFont="1"/>
    <xf numFmtId="4" fontId="22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4" fontId="22" fillId="2" borderId="3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23" fillId="0" borderId="3" xfId="0" applyNumberFormat="1" applyFont="1" applyBorder="1"/>
    <xf numFmtId="4" fontId="9" fillId="2" borderId="3" xfId="0" applyNumberFormat="1" applyFont="1" applyFill="1" applyBorder="1" applyAlignment="1">
      <alignment horizontal="right"/>
    </xf>
    <xf numFmtId="0" fontId="22" fillId="0" borderId="3" xfId="0" applyFont="1" applyBorder="1"/>
    <xf numFmtId="0" fontId="8" fillId="2" borderId="3" xfId="0" quotePrefix="1" applyFont="1" applyFill="1" applyBorder="1" applyAlignment="1">
      <alignment horizontal="left" vertical="center" wrapText="1" indent="1"/>
    </xf>
    <xf numFmtId="4" fontId="22" fillId="0" borderId="3" xfId="0" applyNumberFormat="1" applyFont="1" applyBorder="1"/>
    <xf numFmtId="4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25" fillId="2" borderId="7" xfId="2" applyFont="1" applyFill="1" applyBorder="1" applyAlignment="1">
      <alignment horizontal="center" vertical="center" wrapText="1"/>
    </xf>
    <xf numFmtId="49" fontId="9" fillId="0" borderId="7" xfId="3" applyNumberFormat="1" applyFont="1" applyBorder="1" applyAlignment="1">
      <alignment horizontal="left" vertical="center" wrapText="1"/>
    </xf>
    <xf numFmtId="49" fontId="9" fillId="2" borderId="7" xfId="2" applyNumberFormat="1" applyFont="1" applyFill="1" applyBorder="1" applyAlignment="1">
      <alignment horizontal="left" vertical="center" wrapText="1"/>
    </xf>
    <xf numFmtId="4" fontId="22" fillId="2" borderId="8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0" fontId="33" fillId="2" borderId="1" xfId="0" applyNumberFormat="1" applyFont="1" applyFill="1" applyBorder="1" applyAlignment="1" applyProtection="1">
      <alignment horizontal="left" vertical="center" wrapText="1"/>
    </xf>
    <xf numFmtId="0" fontId="33" fillId="2" borderId="2" xfId="0" applyNumberFormat="1" applyFont="1" applyFill="1" applyBorder="1" applyAlignment="1" applyProtection="1">
      <alignment horizontal="left" vertical="center" wrapText="1"/>
    </xf>
    <xf numFmtId="0" fontId="33" fillId="2" borderId="4" xfId="0" applyNumberFormat="1" applyFont="1" applyFill="1" applyBorder="1" applyAlignment="1" applyProtection="1">
      <alignment horizontal="left" vertical="center" wrapText="1"/>
    </xf>
    <xf numFmtId="164" fontId="6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3" fontId="28" fillId="0" borderId="0" xfId="4" applyNumberFormat="1" applyFont="1" applyFill="1" applyBorder="1" applyAlignment="1">
      <alignment horizontal="center" vertical="center"/>
    </xf>
    <xf numFmtId="0" fontId="30" fillId="0" borderId="0" xfId="4" applyNumberFormat="1" applyFont="1" applyFill="1" applyBorder="1" applyAlignment="1">
      <alignment vertical="center" wrapText="1"/>
    </xf>
    <xf numFmtId="0" fontId="30" fillId="0" borderId="0" xfId="4" applyNumberFormat="1" applyFont="1" applyFill="1" applyBorder="1" applyAlignment="1">
      <alignment vertical="center"/>
    </xf>
    <xf numFmtId="3" fontId="30" fillId="0" borderId="0" xfId="4" applyNumberFormat="1" applyFont="1" applyFill="1" applyBorder="1" applyAlignment="1">
      <alignment horizontal="center" vertical="center" wrapText="1"/>
    </xf>
    <xf numFmtId="4" fontId="30" fillId="0" borderId="0" xfId="4" quotePrefix="1" applyNumberFormat="1" applyFont="1" applyFill="1" applyBorder="1" applyAlignment="1">
      <alignment horizontal="center" vertical="center" wrapText="1"/>
    </xf>
    <xf numFmtId="0" fontId="27" fillId="0" borderId="0" xfId="4" applyNumberFormat="1" applyFont="1" applyFill="1" applyBorder="1" applyAlignment="1">
      <alignment horizontal="center" vertical="center"/>
    </xf>
    <xf numFmtId="3" fontId="27" fillId="0" borderId="0" xfId="4" applyNumberFormat="1" applyFont="1" applyFill="1" applyBorder="1" applyAlignment="1">
      <alignment horizontal="center" vertical="center" wrapText="1"/>
    </xf>
    <xf numFmtId="49" fontId="27" fillId="0" borderId="0" xfId="4" applyNumberFormat="1" applyFont="1" applyFill="1" applyBorder="1" applyAlignment="1">
      <alignment horizontal="center" vertical="center" wrapText="1"/>
    </xf>
    <xf numFmtId="0" fontId="31" fillId="0" borderId="0" xfId="4" applyNumberFormat="1" applyFont="1" applyFill="1" applyBorder="1" applyAlignment="1">
      <alignment vertical="center" wrapText="1"/>
    </xf>
    <xf numFmtId="4" fontId="26" fillId="0" borderId="0" xfId="4" applyNumberFormat="1" applyFont="1" applyFill="1" applyBorder="1" applyAlignment="1">
      <alignment horizontal="right" vertical="center" wrapText="1"/>
    </xf>
    <xf numFmtId="0" fontId="26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left" vertical="center" wrapText="1"/>
    </xf>
    <xf numFmtId="4" fontId="30" fillId="0" borderId="0" xfId="0" applyNumberFormat="1" applyFont="1" applyFill="1" applyBorder="1"/>
    <xf numFmtId="3" fontId="28" fillId="0" borderId="0" xfId="4" applyNumberFormat="1" applyFont="1" applyFill="1" applyBorder="1" applyAlignment="1">
      <alignment horizontal="center" vertical="center" wrapText="1"/>
    </xf>
    <xf numFmtId="0" fontId="27" fillId="0" borderId="0" xfId="4" applyNumberFormat="1" applyFont="1" applyFill="1" applyBorder="1" applyAlignment="1">
      <alignment vertical="center" wrapText="1"/>
    </xf>
    <xf numFmtId="0" fontId="34" fillId="0" borderId="0" xfId="0" applyFont="1" applyFill="1" applyBorder="1"/>
    <xf numFmtId="4" fontId="26" fillId="0" borderId="0" xfId="0" applyNumberFormat="1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4" fillId="0" borderId="0" xfId="0" applyFont="1" applyFill="1" applyBorder="1" applyAlignment="1">
      <alignment horizontal="left"/>
    </xf>
    <xf numFmtId="4" fontId="34" fillId="0" borderId="0" xfId="0" applyNumberFormat="1" applyFont="1" applyFill="1" applyBorder="1"/>
    <xf numFmtId="0" fontId="28" fillId="0" borderId="0" xfId="1" applyFont="1" applyFill="1" applyBorder="1" applyAlignment="1">
      <alignment horizontal="left"/>
    </xf>
    <xf numFmtId="0" fontId="28" fillId="0" borderId="0" xfId="1" applyFont="1" applyFill="1" applyBorder="1"/>
    <xf numFmtId="4" fontId="35" fillId="0" borderId="0" xfId="1" applyNumberFormat="1" applyFont="1" applyFill="1" applyBorder="1"/>
    <xf numFmtId="4" fontId="35" fillId="0" borderId="0" xfId="0" applyNumberFormat="1" applyFont="1" applyFill="1" applyBorder="1"/>
    <xf numFmtId="0" fontId="29" fillId="0" borderId="0" xfId="0" applyFont="1" applyFill="1" applyBorder="1" applyAlignment="1">
      <alignment horizontal="left"/>
    </xf>
    <xf numFmtId="4" fontId="26" fillId="0" borderId="0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4" fontId="28" fillId="0" borderId="0" xfId="0" applyNumberFormat="1" applyFont="1" applyFill="1" applyBorder="1"/>
    <xf numFmtId="0" fontId="26" fillId="0" borderId="0" xfId="0" applyFont="1" applyFill="1" applyBorder="1" applyAlignment="1">
      <alignment wrapText="1"/>
    </xf>
    <xf numFmtId="4" fontId="35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164" fontId="6" fillId="4" borderId="4" xfId="0" applyNumberFormat="1" applyFont="1" applyFill="1" applyBorder="1" applyAlignment="1" applyProtection="1">
      <alignment horizontal="center" vertical="center" wrapText="1"/>
    </xf>
    <xf numFmtId="164" fontId="6" fillId="6" borderId="4" xfId="0" applyNumberFormat="1" applyFont="1" applyFill="1" applyBorder="1" applyAlignment="1" applyProtection="1">
      <alignment horizontal="right" vertical="center" wrapText="1"/>
    </xf>
    <xf numFmtId="164" fontId="6" fillId="2" borderId="4" xfId="0" applyNumberFormat="1" applyFont="1" applyFill="1" applyBorder="1" applyAlignment="1" applyProtection="1">
      <alignment horizontal="right" vertical="center" wrapText="1"/>
    </xf>
    <xf numFmtId="164" fontId="23" fillId="6" borderId="3" xfId="0" applyNumberFormat="1" applyFont="1" applyFill="1" applyBorder="1" applyAlignment="1">
      <alignment vertical="center"/>
    </xf>
    <xf numFmtId="164" fontId="22" fillId="0" borderId="3" xfId="0" applyNumberFormat="1" applyFont="1" applyBorder="1"/>
    <xf numFmtId="164" fontId="36" fillId="0" borderId="3" xfId="0" applyNumberFormat="1" applyFont="1" applyBorder="1"/>
    <xf numFmtId="0" fontId="23" fillId="0" borderId="3" xfId="0" applyFont="1" applyBorder="1"/>
    <xf numFmtId="164" fontId="23" fillId="0" borderId="3" xfId="0" applyNumberFormat="1" applyFont="1" applyBorder="1"/>
    <xf numFmtId="0" fontId="37" fillId="0" borderId="3" xfId="0" applyFont="1" applyBorder="1"/>
    <xf numFmtId="164" fontId="23" fillId="6" borderId="3" xfId="0" applyNumberFormat="1" applyFont="1" applyFill="1" applyBorder="1"/>
    <xf numFmtId="164" fontId="22" fillId="6" borderId="3" xfId="0" applyNumberFormat="1" applyFont="1" applyFill="1" applyBorder="1"/>
    <xf numFmtId="164" fontId="23" fillId="2" borderId="3" xfId="0" applyNumberFormat="1" applyFont="1" applyFill="1" applyBorder="1"/>
    <xf numFmtId="164" fontId="22" fillId="2" borderId="3" xfId="0" applyNumberFormat="1" applyFont="1" applyFill="1" applyBorder="1"/>
    <xf numFmtId="0" fontId="0" fillId="0" borderId="4" xfId="0" applyBorder="1"/>
    <xf numFmtId="3" fontId="3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0" fontId="22" fillId="0" borderId="1" xfId="0" applyFont="1" applyBorder="1"/>
    <xf numFmtId="4" fontId="22" fillId="2" borderId="1" xfId="0" applyNumberFormat="1" applyFont="1" applyFill="1" applyBorder="1" applyAlignment="1">
      <alignment horizontal="right"/>
    </xf>
    <xf numFmtId="0" fontId="22" fillId="0" borderId="1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/>
    </xf>
    <xf numFmtId="0" fontId="9" fillId="3" borderId="2" xfId="0" applyNumberFormat="1" applyFont="1" applyFill="1" applyBorder="1" applyAlignment="1" applyProtection="1">
      <alignment horizontal="left" vertical="center"/>
    </xf>
    <xf numFmtId="0" fontId="9" fillId="3" borderId="4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left" vertical="center" wrapText="1"/>
    </xf>
    <xf numFmtId="0" fontId="33" fillId="2" borderId="2" xfId="0" applyNumberFormat="1" applyFont="1" applyFill="1" applyBorder="1" applyAlignment="1" applyProtection="1">
      <alignment horizontal="left" vertical="center" wrapText="1"/>
    </xf>
    <xf numFmtId="0" fontId="3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5" fillId="0" borderId="0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3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3" fillId="2" borderId="1" xfId="0" applyNumberFormat="1" applyFont="1" applyFill="1" applyBorder="1" applyAlignment="1" applyProtection="1">
      <alignment vertical="center" wrapText="1"/>
    </xf>
    <xf numFmtId="0" fontId="33" fillId="2" borderId="2" xfId="0" applyNumberFormat="1" applyFont="1" applyFill="1" applyBorder="1" applyAlignment="1" applyProtection="1">
      <alignment vertical="center" wrapText="1"/>
    </xf>
    <xf numFmtId="0" fontId="33" fillId="2" borderId="4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164" fontId="22" fillId="2" borderId="3" xfId="0" applyNumberFormat="1" applyFont="1" applyFill="1" applyBorder="1" applyAlignment="1">
      <alignment horizontal="center" vertical="center"/>
    </xf>
    <xf numFmtId="164" fontId="22" fillId="2" borderId="9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 wrapText="1"/>
    </xf>
    <xf numFmtId="0" fontId="23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6">
    <cellStyle name="Bilješka" xfId="1" builtinId="10"/>
    <cellStyle name="Normalno" xfId="0" builtinId="0"/>
    <cellStyle name="Normalno 2" xfId="2"/>
    <cellStyle name="Normalno 4" xfId="3"/>
    <cellStyle name="Obično 2" xfId="4"/>
    <cellStyle name="Obično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A4" sqref="A4"/>
    </sheetView>
  </sheetViews>
  <sheetFormatPr defaultRowHeight="15" x14ac:dyDescent="0.25"/>
  <cols>
    <col min="5" max="10" width="25.28515625" customWidth="1"/>
  </cols>
  <sheetData>
    <row r="1" spans="1:10" x14ac:dyDescent="0.25">
      <c r="A1" s="62" t="s">
        <v>70</v>
      </c>
    </row>
    <row r="2" spans="1:10" x14ac:dyDescent="0.25">
      <c r="A2" s="63" t="s">
        <v>71</v>
      </c>
    </row>
    <row r="3" spans="1:10" x14ac:dyDescent="0.25">
      <c r="A3" s="63" t="s">
        <v>72</v>
      </c>
    </row>
    <row r="4" spans="1:10" x14ac:dyDescent="0.25">
      <c r="A4" s="63" t="s">
        <v>168</v>
      </c>
    </row>
    <row r="6" spans="1:10" ht="15.75" x14ac:dyDescent="0.25">
      <c r="A6" s="181" t="s">
        <v>62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8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15.75" x14ac:dyDescent="0.25">
      <c r="A8" s="181" t="s">
        <v>17</v>
      </c>
      <c r="B8" s="181"/>
      <c r="C8" s="181"/>
      <c r="D8" s="181"/>
      <c r="E8" s="181"/>
      <c r="F8" s="181"/>
      <c r="G8" s="181"/>
      <c r="H8" s="181"/>
      <c r="I8" s="194"/>
      <c r="J8" s="194"/>
    </row>
    <row r="9" spans="1:10" ht="18" x14ac:dyDescent="0.25">
      <c r="A9" s="24"/>
      <c r="B9" s="24"/>
      <c r="C9" s="24"/>
      <c r="D9" s="24"/>
      <c r="E9" s="24"/>
      <c r="F9" s="24"/>
      <c r="G9" s="24"/>
      <c r="H9" s="24"/>
      <c r="I9" s="5"/>
      <c r="J9" s="5"/>
    </row>
    <row r="10" spans="1:10" ht="15.75" x14ac:dyDescent="0.25">
      <c r="A10" s="181" t="s">
        <v>21</v>
      </c>
      <c r="B10" s="182"/>
      <c r="C10" s="182"/>
      <c r="D10" s="182"/>
      <c r="E10" s="182"/>
      <c r="F10" s="182"/>
      <c r="G10" s="182"/>
      <c r="H10" s="182"/>
      <c r="I10" s="182"/>
      <c r="J10" s="182"/>
    </row>
    <row r="11" spans="1:10" ht="18" x14ac:dyDescent="0.25">
      <c r="A11" s="1"/>
      <c r="B11" s="2"/>
      <c r="C11" s="2"/>
      <c r="D11" s="2"/>
      <c r="E11" s="6"/>
      <c r="F11" s="7"/>
      <c r="G11" s="7"/>
      <c r="H11" s="7"/>
      <c r="I11" s="7"/>
      <c r="J11" s="35" t="s">
        <v>27</v>
      </c>
    </row>
    <row r="12" spans="1:10" ht="25.5" x14ac:dyDescent="0.25">
      <c r="A12" s="28"/>
      <c r="B12" s="29"/>
      <c r="C12" s="29"/>
      <c r="D12" s="30"/>
      <c r="E12" s="31"/>
      <c r="F12" s="3" t="s">
        <v>63</v>
      </c>
      <c r="G12" s="3" t="s">
        <v>64</v>
      </c>
      <c r="H12" s="3" t="s">
        <v>65</v>
      </c>
      <c r="I12" s="3" t="s">
        <v>60</v>
      </c>
      <c r="J12" s="3" t="s">
        <v>66</v>
      </c>
    </row>
    <row r="13" spans="1:10" x14ac:dyDescent="0.25">
      <c r="A13" s="195" t="s">
        <v>0</v>
      </c>
      <c r="B13" s="180"/>
      <c r="C13" s="180"/>
      <c r="D13" s="180"/>
      <c r="E13" s="196"/>
      <c r="F13" s="67">
        <v>883033.37</v>
      </c>
      <c r="G13" s="32">
        <f>G18+G19</f>
        <v>922393.73</v>
      </c>
      <c r="H13" s="32">
        <f t="shared" ref="H13:J13" si="0">H14+H15</f>
        <v>903191.16</v>
      </c>
      <c r="I13" s="32">
        <f t="shared" si="0"/>
        <v>915709.1</v>
      </c>
      <c r="J13" s="32">
        <f t="shared" si="0"/>
        <v>915709.1</v>
      </c>
    </row>
    <row r="14" spans="1:10" x14ac:dyDescent="0.25">
      <c r="A14" s="197" t="s">
        <v>28</v>
      </c>
      <c r="B14" s="198"/>
      <c r="C14" s="198"/>
      <c r="D14" s="198"/>
      <c r="E14" s="193"/>
      <c r="F14" s="67">
        <v>883033.37</v>
      </c>
      <c r="G14" s="67">
        <v>922394.73</v>
      </c>
      <c r="H14" s="67">
        <v>903191.16</v>
      </c>
      <c r="I14" s="67">
        <v>915709.1</v>
      </c>
      <c r="J14" s="67">
        <v>915709.1</v>
      </c>
    </row>
    <row r="15" spans="1:10" x14ac:dyDescent="0.25">
      <c r="A15" s="199" t="s">
        <v>29</v>
      </c>
      <c r="B15" s="193"/>
      <c r="C15" s="193"/>
      <c r="D15" s="193"/>
      <c r="E15" s="193"/>
      <c r="F15" s="68">
        <v>0</v>
      </c>
      <c r="G15" s="68">
        <v>0</v>
      </c>
      <c r="H15" s="68">
        <v>0</v>
      </c>
      <c r="I15" s="68">
        <v>0</v>
      </c>
      <c r="J15" s="68">
        <v>0</v>
      </c>
    </row>
    <row r="16" spans="1:10" x14ac:dyDescent="0.25">
      <c r="A16" s="36" t="s">
        <v>1</v>
      </c>
      <c r="B16" s="44"/>
      <c r="C16" s="44"/>
      <c r="D16" s="44"/>
      <c r="E16" s="44"/>
      <c r="F16" s="67">
        <v>876535.43</v>
      </c>
      <c r="G16" s="32">
        <v>922393.73</v>
      </c>
      <c r="H16" s="32">
        <v>903191.16</v>
      </c>
      <c r="I16" s="32">
        <v>915709.1</v>
      </c>
      <c r="J16" s="32">
        <f t="shared" ref="J16" si="1">J17+J18</f>
        <v>915709.1</v>
      </c>
    </row>
    <row r="17" spans="1:10" x14ac:dyDescent="0.25">
      <c r="A17" s="200" t="s">
        <v>30</v>
      </c>
      <c r="B17" s="198"/>
      <c r="C17" s="198"/>
      <c r="D17" s="198"/>
      <c r="E17" s="198"/>
      <c r="F17" s="69">
        <v>0</v>
      </c>
      <c r="G17" s="33">
        <v>0</v>
      </c>
      <c r="H17" s="33"/>
      <c r="I17" s="33"/>
      <c r="J17" s="45"/>
    </row>
    <row r="18" spans="1:10" x14ac:dyDescent="0.25">
      <c r="A18" s="192" t="s">
        <v>31</v>
      </c>
      <c r="B18" s="193"/>
      <c r="C18" s="193"/>
      <c r="D18" s="193"/>
      <c r="E18" s="193"/>
      <c r="F18" s="68">
        <f t="shared" ref="F18" si="2">SUM(F16:F17)</f>
        <v>876535.43</v>
      </c>
      <c r="G18" s="46">
        <f>G16-G19</f>
        <v>918530.92999999993</v>
      </c>
      <c r="H18" s="46">
        <v>903191.16</v>
      </c>
      <c r="I18" s="46">
        <v>915709.1</v>
      </c>
      <c r="J18" s="46">
        <v>915709.1</v>
      </c>
    </row>
    <row r="19" spans="1:10" x14ac:dyDescent="0.25">
      <c r="A19" s="179" t="s">
        <v>52</v>
      </c>
      <c r="B19" s="180"/>
      <c r="C19" s="180"/>
      <c r="D19" s="180"/>
      <c r="E19" s="180"/>
      <c r="F19" s="32">
        <f>F13-F16</f>
        <v>6497.9399999999441</v>
      </c>
      <c r="G19" s="32">
        <v>3862.8</v>
      </c>
      <c r="H19" s="32">
        <v>0</v>
      </c>
      <c r="I19" s="32">
        <v>0</v>
      </c>
      <c r="J19" s="32">
        <v>0</v>
      </c>
    </row>
    <row r="20" spans="1:10" ht="18" x14ac:dyDescent="0.25">
      <c r="A20" s="24"/>
      <c r="B20" s="22"/>
      <c r="C20" s="22"/>
      <c r="D20" s="22"/>
      <c r="E20" s="22"/>
      <c r="F20" s="22"/>
      <c r="G20" s="22"/>
      <c r="H20" s="23"/>
      <c r="I20" s="23"/>
      <c r="J20" s="23"/>
    </row>
    <row r="21" spans="1:10" ht="15.75" x14ac:dyDescent="0.25">
      <c r="A21" s="181" t="s">
        <v>22</v>
      </c>
      <c r="B21" s="182"/>
      <c r="C21" s="182"/>
      <c r="D21" s="182"/>
      <c r="E21" s="182"/>
      <c r="F21" s="182"/>
      <c r="G21" s="182"/>
      <c r="H21" s="182"/>
      <c r="I21" s="182"/>
      <c r="J21" s="182"/>
    </row>
    <row r="22" spans="1:10" ht="18" x14ac:dyDescent="0.25">
      <c r="A22" s="24"/>
      <c r="B22" s="22"/>
      <c r="C22" s="22"/>
      <c r="D22" s="22"/>
      <c r="E22" s="22"/>
      <c r="F22" s="22"/>
      <c r="G22" s="22"/>
      <c r="H22" s="23"/>
      <c r="I22" s="23"/>
      <c r="J22" s="23"/>
    </row>
    <row r="23" spans="1:10" ht="25.5" x14ac:dyDescent="0.25">
      <c r="A23" s="28"/>
      <c r="B23" s="29"/>
      <c r="C23" s="29"/>
      <c r="D23" s="30"/>
      <c r="E23" s="31"/>
      <c r="F23" s="3" t="s">
        <v>63</v>
      </c>
      <c r="G23" s="3" t="s">
        <v>64</v>
      </c>
      <c r="H23" s="3" t="s">
        <v>65</v>
      </c>
      <c r="I23" s="3" t="s">
        <v>60</v>
      </c>
      <c r="J23" s="3" t="s">
        <v>66</v>
      </c>
    </row>
    <row r="24" spans="1:10" x14ac:dyDescent="0.25">
      <c r="A24" s="192" t="s">
        <v>32</v>
      </c>
      <c r="B24" s="193"/>
      <c r="C24" s="193"/>
      <c r="D24" s="193"/>
      <c r="E24" s="193"/>
      <c r="F24" s="46"/>
      <c r="G24" s="46"/>
      <c r="H24" s="46"/>
      <c r="I24" s="46"/>
      <c r="J24" s="45"/>
    </row>
    <row r="25" spans="1:10" x14ac:dyDescent="0.25">
      <c r="A25" s="192" t="s">
        <v>33</v>
      </c>
      <c r="B25" s="193"/>
      <c r="C25" s="193"/>
      <c r="D25" s="193"/>
      <c r="E25" s="193"/>
      <c r="F25" s="46"/>
      <c r="G25" s="46"/>
      <c r="H25" s="46"/>
      <c r="I25" s="46"/>
      <c r="J25" s="45"/>
    </row>
    <row r="26" spans="1:10" x14ac:dyDescent="0.25">
      <c r="A26" s="179" t="s">
        <v>2</v>
      </c>
      <c r="B26" s="180"/>
      <c r="C26" s="180"/>
      <c r="D26" s="180"/>
      <c r="E26" s="180"/>
      <c r="F26" s="32">
        <f>F24-F25</f>
        <v>0</v>
      </c>
      <c r="G26" s="32">
        <f t="shared" ref="G26:J26" si="3">G24-G25</f>
        <v>0</v>
      </c>
      <c r="H26" s="32">
        <f t="shared" si="3"/>
        <v>0</v>
      </c>
      <c r="I26" s="32">
        <f t="shared" si="3"/>
        <v>0</v>
      </c>
      <c r="J26" s="32">
        <f t="shared" si="3"/>
        <v>0</v>
      </c>
    </row>
    <row r="27" spans="1:10" ht="15" customHeight="1" x14ac:dyDescent="0.25">
      <c r="A27" s="179" t="s">
        <v>53</v>
      </c>
      <c r="B27" s="180"/>
      <c r="C27" s="180"/>
      <c r="D27" s="180"/>
      <c r="E27" s="180"/>
      <c r="F27" s="32">
        <f>F19+F26</f>
        <v>6497.9399999999441</v>
      </c>
      <c r="G27" s="32">
        <f t="shared" ref="G27:J27" si="4">G19+G26</f>
        <v>3862.8</v>
      </c>
      <c r="H27" s="32">
        <f t="shared" si="4"/>
        <v>0</v>
      </c>
      <c r="I27" s="32">
        <f t="shared" si="4"/>
        <v>0</v>
      </c>
      <c r="J27" s="32">
        <f t="shared" si="4"/>
        <v>0</v>
      </c>
    </row>
    <row r="28" spans="1:10" ht="15" customHeight="1" x14ac:dyDescent="0.25">
      <c r="A28" s="21"/>
      <c r="B28" s="22"/>
      <c r="C28" s="22"/>
      <c r="D28" s="22"/>
      <c r="E28" s="22"/>
      <c r="F28" s="22"/>
      <c r="G28" s="22"/>
      <c r="H28" s="23"/>
      <c r="I28" s="23"/>
      <c r="J28" s="23"/>
    </row>
    <row r="29" spans="1:10" ht="45" customHeight="1" x14ac:dyDescent="0.25">
      <c r="A29" s="181" t="s">
        <v>54</v>
      </c>
      <c r="B29" s="182"/>
      <c r="C29" s="182"/>
      <c r="D29" s="182"/>
      <c r="E29" s="182"/>
      <c r="F29" s="182"/>
      <c r="G29" s="182"/>
      <c r="H29" s="182"/>
      <c r="I29" s="182"/>
      <c r="J29" s="182"/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25.5" x14ac:dyDescent="0.25">
      <c r="A31" s="28"/>
      <c r="B31" s="29"/>
      <c r="C31" s="29"/>
      <c r="D31" s="30"/>
      <c r="E31" s="31"/>
      <c r="F31" s="3" t="s">
        <v>63</v>
      </c>
      <c r="G31" s="3" t="s">
        <v>64</v>
      </c>
      <c r="H31" s="3" t="s">
        <v>65</v>
      </c>
      <c r="I31" s="3" t="s">
        <v>60</v>
      </c>
      <c r="J31" s="3" t="s">
        <v>66</v>
      </c>
    </row>
    <row r="32" spans="1:10" x14ac:dyDescent="0.25">
      <c r="A32" s="183" t="s">
        <v>55</v>
      </c>
      <c r="B32" s="184"/>
      <c r="C32" s="184"/>
      <c r="D32" s="184"/>
      <c r="E32" s="185"/>
      <c r="F32" s="47">
        <v>0</v>
      </c>
      <c r="G32" s="47">
        <v>0</v>
      </c>
      <c r="H32" s="47">
        <v>0</v>
      </c>
      <c r="I32" s="47">
        <v>0</v>
      </c>
      <c r="J32" s="48">
        <v>0</v>
      </c>
    </row>
    <row r="33" spans="1:10" ht="24" customHeight="1" x14ac:dyDescent="0.25">
      <c r="A33" s="179" t="s">
        <v>56</v>
      </c>
      <c r="B33" s="180"/>
      <c r="C33" s="180"/>
      <c r="D33" s="180"/>
      <c r="E33" s="180"/>
      <c r="F33" s="49">
        <f>F27+F32</f>
        <v>6497.9399999999441</v>
      </c>
      <c r="G33" s="49">
        <f t="shared" ref="G33:J33" si="5">G27+G32</f>
        <v>3862.8</v>
      </c>
      <c r="H33" s="49">
        <f t="shared" si="5"/>
        <v>0</v>
      </c>
      <c r="I33" s="49">
        <f t="shared" si="5"/>
        <v>0</v>
      </c>
      <c r="J33" s="50">
        <f t="shared" si="5"/>
        <v>0</v>
      </c>
    </row>
    <row r="34" spans="1:10" ht="48.75" customHeight="1" x14ac:dyDescent="0.25">
      <c r="A34" s="186" t="s">
        <v>57</v>
      </c>
      <c r="B34" s="187"/>
      <c r="C34" s="187"/>
      <c r="D34" s="187"/>
      <c r="E34" s="188"/>
      <c r="F34" s="49">
        <f>F19+F26+F32-F33</f>
        <v>0</v>
      </c>
      <c r="G34" s="49">
        <f t="shared" ref="G34:J34" si="6">G19+G26+G32-G33</f>
        <v>0</v>
      </c>
      <c r="H34" s="49">
        <f t="shared" si="6"/>
        <v>0</v>
      </c>
      <c r="I34" s="49">
        <f t="shared" si="6"/>
        <v>0</v>
      </c>
      <c r="J34" s="50">
        <f t="shared" si="6"/>
        <v>0</v>
      </c>
    </row>
    <row r="35" spans="1:10" ht="28.5" customHeight="1" x14ac:dyDescent="0.25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x14ac:dyDescent="0.25">
      <c r="A36" s="189" t="s">
        <v>51</v>
      </c>
      <c r="B36" s="189"/>
      <c r="C36" s="189"/>
      <c r="D36" s="189"/>
      <c r="E36" s="189"/>
      <c r="F36" s="189"/>
      <c r="G36" s="189"/>
      <c r="H36" s="189"/>
      <c r="I36" s="189"/>
      <c r="J36" s="189"/>
    </row>
    <row r="37" spans="1:10" ht="15" customHeight="1" x14ac:dyDescent="0.25">
      <c r="A37" s="53"/>
      <c r="B37" s="54"/>
      <c r="C37" s="54"/>
      <c r="D37" s="54"/>
      <c r="E37" s="54"/>
      <c r="F37" s="54"/>
      <c r="G37" s="54"/>
      <c r="H37" s="55"/>
      <c r="I37" s="55"/>
      <c r="J37" s="55"/>
    </row>
    <row r="38" spans="1:10" ht="17.25" customHeight="1" x14ac:dyDescent="0.25">
      <c r="A38" s="56"/>
      <c r="B38" s="57"/>
      <c r="C38" s="57"/>
      <c r="D38" s="58"/>
      <c r="E38" s="59"/>
      <c r="F38" s="60" t="s">
        <v>63</v>
      </c>
      <c r="G38" s="60" t="s">
        <v>64</v>
      </c>
      <c r="H38" s="60" t="s">
        <v>65</v>
      </c>
      <c r="I38" s="60" t="s">
        <v>60</v>
      </c>
      <c r="J38" s="60" t="s">
        <v>66</v>
      </c>
    </row>
    <row r="39" spans="1:10" x14ac:dyDescent="0.25">
      <c r="A39" s="183" t="s">
        <v>55</v>
      </c>
      <c r="B39" s="184"/>
      <c r="C39" s="184"/>
      <c r="D39" s="184"/>
      <c r="E39" s="185"/>
      <c r="F39" s="47">
        <v>0</v>
      </c>
      <c r="G39" s="47">
        <f>F42</f>
        <v>0</v>
      </c>
      <c r="H39" s="47">
        <f>G42</f>
        <v>0</v>
      </c>
      <c r="I39" s="47">
        <f>H42</f>
        <v>0</v>
      </c>
      <c r="J39" s="48">
        <f>I42</f>
        <v>0</v>
      </c>
    </row>
    <row r="40" spans="1:10" ht="30.75" customHeight="1" x14ac:dyDescent="0.25">
      <c r="A40" s="183" t="s">
        <v>58</v>
      </c>
      <c r="B40" s="184"/>
      <c r="C40" s="184"/>
      <c r="D40" s="184"/>
      <c r="E40" s="185"/>
      <c r="F40" s="47">
        <v>0</v>
      </c>
      <c r="G40" s="47">
        <v>0</v>
      </c>
      <c r="H40" s="47">
        <v>0</v>
      </c>
      <c r="I40" s="47">
        <v>0</v>
      </c>
      <c r="J40" s="48">
        <v>0</v>
      </c>
    </row>
    <row r="41" spans="1:10" x14ac:dyDescent="0.25">
      <c r="A41" s="183" t="s">
        <v>59</v>
      </c>
      <c r="B41" s="190"/>
      <c r="C41" s="190"/>
      <c r="D41" s="190"/>
      <c r="E41" s="191"/>
      <c r="F41" s="47">
        <v>0</v>
      </c>
      <c r="G41" s="47">
        <v>0</v>
      </c>
      <c r="H41" s="47">
        <v>0</v>
      </c>
      <c r="I41" s="47">
        <v>0</v>
      </c>
      <c r="J41" s="48">
        <v>0</v>
      </c>
    </row>
    <row r="42" spans="1:10" x14ac:dyDescent="0.25">
      <c r="A42" s="179" t="s">
        <v>56</v>
      </c>
      <c r="B42" s="180"/>
      <c r="C42" s="180"/>
      <c r="D42" s="180"/>
      <c r="E42" s="180"/>
      <c r="F42" s="34">
        <f>F39-F40+F41</f>
        <v>0</v>
      </c>
      <c r="G42" s="34">
        <f t="shared" ref="G42:J42" si="7">G39-G40+G41</f>
        <v>0</v>
      </c>
      <c r="H42" s="34">
        <f t="shared" si="7"/>
        <v>0</v>
      </c>
      <c r="I42" s="34">
        <f t="shared" si="7"/>
        <v>0</v>
      </c>
      <c r="J42" s="61">
        <f t="shared" si="7"/>
        <v>0</v>
      </c>
    </row>
    <row r="44" spans="1:10" x14ac:dyDescent="0.25">
      <c r="A44" s="177"/>
      <c r="B44" s="178"/>
      <c r="C44" s="178"/>
      <c r="D44" s="178"/>
      <c r="E44" s="178"/>
      <c r="F44" s="178"/>
      <c r="G44" s="178"/>
      <c r="H44" s="178"/>
      <c r="I44" s="178"/>
      <c r="J44" s="178"/>
    </row>
  </sheetData>
  <mergeCells count="24">
    <mergeCell ref="A25:E25"/>
    <mergeCell ref="A6:J6"/>
    <mergeCell ref="A8:J8"/>
    <mergeCell ref="A10:J10"/>
    <mergeCell ref="A13:E13"/>
    <mergeCell ref="A14:E14"/>
    <mergeCell ref="A15:E15"/>
    <mergeCell ref="A17:E17"/>
    <mergeCell ref="A18:E18"/>
    <mergeCell ref="A19:E19"/>
    <mergeCell ref="A21:J21"/>
    <mergeCell ref="A24:E24"/>
    <mergeCell ref="A44:J44"/>
    <mergeCell ref="A26:E26"/>
    <mergeCell ref="A27:E27"/>
    <mergeCell ref="A29:J29"/>
    <mergeCell ref="A32:E32"/>
    <mergeCell ref="A33:E33"/>
    <mergeCell ref="A34:E34"/>
    <mergeCell ref="A36:J36"/>
    <mergeCell ref="A39:E39"/>
    <mergeCell ref="A40:E40"/>
    <mergeCell ref="A41:E41"/>
    <mergeCell ref="A42:E4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A4" sqref="A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x14ac:dyDescent="0.25">
      <c r="A1" s="65" t="s">
        <v>70</v>
      </c>
      <c r="B1" s="65"/>
    </row>
    <row r="2" spans="1:8" ht="18" customHeight="1" x14ac:dyDescent="0.25">
      <c r="A2" s="63" t="s">
        <v>71</v>
      </c>
      <c r="B2" s="63"/>
      <c r="C2" s="63"/>
    </row>
    <row r="3" spans="1:8" ht="15.75" customHeight="1" x14ac:dyDescent="0.25">
      <c r="A3" s="63" t="s">
        <v>72</v>
      </c>
      <c r="B3" s="63"/>
      <c r="C3" s="63"/>
    </row>
    <row r="4" spans="1:8" x14ac:dyDescent="0.25">
      <c r="A4" s="63" t="s">
        <v>168</v>
      </c>
      <c r="B4" s="63"/>
      <c r="C4" s="63"/>
    </row>
    <row r="5" spans="1:8" ht="18" customHeight="1" x14ac:dyDescent="0.25">
      <c r="A5" s="63"/>
      <c r="B5" s="63"/>
      <c r="C5" s="63"/>
    </row>
    <row r="6" spans="1:8" x14ac:dyDescent="0.25">
      <c r="A6" s="63"/>
      <c r="B6" s="63"/>
      <c r="C6" s="63"/>
    </row>
    <row r="7" spans="1:8" ht="15.75" customHeight="1" x14ac:dyDescent="0.25">
      <c r="A7" s="181" t="s">
        <v>62</v>
      </c>
      <c r="B7" s="181"/>
      <c r="C7" s="181"/>
      <c r="D7" s="181"/>
      <c r="E7" s="181"/>
      <c r="F7" s="181"/>
      <c r="G7" s="181"/>
      <c r="H7" s="181"/>
    </row>
    <row r="8" spans="1:8" ht="18" x14ac:dyDescent="0.25">
      <c r="A8" s="4"/>
      <c r="B8" s="4"/>
      <c r="C8" s="4"/>
      <c r="D8" s="4"/>
      <c r="E8" s="4"/>
      <c r="F8" s="4"/>
      <c r="G8" s="4"/>
      <c r="H8" s="4"/>
    </row>
    <row r="9" spans="1:8" ht="15.75" x14ac:dyDescent="0.25">
      <c r="A9" s="181" t="s">
        <v>17</v>
      </c>
      <c r="B9" s="181"/>
      <c r="C9" s="181"/>
      <c r="D9" s="181"/>
      <c r="E9" s="181"/>
      <c r="F9" s="181"/>
      <c r="G9" s="181"/>
      <c r="H9" s="181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15.75" customHeight="1" x14ac:dyDescent="0.25">
      <c r="A11" s="181" t="s">
        <v>4</v>
      </c>
      <c r="B11" s="181"/>
      <c r="C11" s="181"/>
      <c r="D11" s="181"/>
      <c r="E11" s="181"/>
      <c r="F11" s="181"/>
      <c r="G11" s="181"/>
      <c r="H11" s="181"/>
    </row>
    <row r="12" spans="1:8" ht="18" x14ac:dyDescent="0.25">
      <c r="A12" s="4"/>
      <c r="B12" s="4"/>
      <c r="C12" s="4"/>
      <c r="D12" s="4"/>
      <c r="E12" s="4"/>
      <c r="F12" s="4"/>
      <c r="G12" s="5"/>
      <c r="H12" s="5"/>
    </row>
    <row r="13" spans="1:8" ht="15.75" x14ac:dyDescent="0.25">
      <c r="A13" s="181" t="s">
        <v>34</v>
      </c>
      <c r="B13" s="181"/>
      <c r="C13" s="181"/>
      <c r="D13" s="181"/>
      <c r="E13" s="181"/>
      <c r="F13" s="181"/>
      <c r="G13" s="181"/>
      <c r="H13" s="181"/>
    </row>
    <row r="14" spans="1:8" ht="18" x14ac:dyDescent="0.25">
      <c r="A14" s="4"/>
      <c r="B14" s="4"/>
      <c r="C14" s="4"/>
      <c r="D14" s="4"/>
      <c r="E14" s="4"/>
      <c r="F14" s="4"/>
      <c r="G14" s="5"/>
      <c r="H14" s="5"/>
    </row>
    <row r="15" spans="1:8" ht="25.5" x14ac:dyDescent="0.25">
      <c r="A15" s="20" t="s">
        <v>5</v>
      </c>
      <c r="B15" s="19" t="s">
        <v>6</v>
      </c>
      <c r="C15" s="19" t="s">
        <v>3</v>
      </c>
      <c r="D15" s="20" t="s">
        <v>73</v>
      </c>
      <c r="E15" s="20" t="s">
        <v>74</v>
      </c>
      <c r="F15" s="20" t="s">
        <v>75</v>
      </c>
      <c r="G15" s="20" t="s">
        <v>61</v>
      </c>
      <c r="H15" s="20" t="s">
        <v>69</v>
      </c>
    </row>
    <row r="16" spans="1:8" x14ac:dyDescent="0.25">
      <c r="A16" s="38"/>
      <c r="B16" s="39"/>
      <c r="C16" s="37" t="s">
        <v>0</v>
      </c>
      <c r="D16" s="70">
        <f>D17+D22</f>
        <v>883033.37</v>
      </c>
      <c r="E16" s="70">
        <f t="shared" ref="E16:G16" si="0">E17+E22</f>
        <v>922393.99</v>
      </c>
      <c r="F16" s="70">
        <f t="shared" si="0"/>
        <v>890858.22</v>
      </c>
      <c r="G16" s="70">
        <f t="shared" si="0"/>
        <v>903191.15999999992</v>
      </c>
      <c r="H16" s="70">
        <f t="shared" ref="H16" si="1">H17+H22</f>
        <v>915709.1</v>
      </c>
    </row>
    <row r="17" spans="1:8" x14ac:dyDescent="0.25">
      <c r="A17" s="11">
        <v>6</v>
      </c>
      <c r="B17" s="11"/>
      <c r="C17" s="11" t="s">
        <v>7</v>
      </c>
      <c r="D17" s="71">
        <f>SUM(D18:D21)</f>
        <v>876535.43</v>
      </c>
      <c r="E17" s="71">
        <f t="shared" ref="E17:G17" si="2">SUM(E18:E21)</f>
        <v>918531.19</v>
      </c>
      <c r="F17" s="71">
        <f>SUM(F18:F21)</f>
        <v>890858.22</v>
      </c>
      <c r="G17" s="71">
        <f t="shared" si="2"/>
        <v>903191.15999999992</v>
      </c>
      <c r="H17" s="71">
        <f t="shared" ref="H17" si="3">SUM(H18:H21)</f>
        <v>915709.1</v>
      </c>
    </row>
    <row r="18" spans="1:8" ht="38.25" x14ac:dyDescent="0.25">
      <c r="A18" s="11"/>
      <c r="B18" s="16">
        <v>63</v>
      </c>
      <c r="C18" s="16" t="s">
        <v>23</v>
      </c>
      <c r="D18" s="72">
        <v>788383.8</v>
      </c>
      <c r="E18" s="72">
        <v>847065.73</v>
      </c>
      <c r="F18" s="72">
        <v>822196</v>
      </c>
      <c r="G18" s="72">
        <v>834528.94</v>
      </c>
      <c r="H18" s="72">
        <v>847046.88</v>
      </c>
    </row>
    <row r="19" spans="1:8" ht="51" x14ac:dyDescent="0.25">
      <c r="A19" s="11"/>
      <c r="B19" s="12">
        <v>65</v>
      </c>
      <c r="C19" s="73" t="s">
        <v>76</v>
      </c>
      <c r="D19" s="72">
        <v>0</v>
      </c>
      <c r="E19" s="72">
        <v>450</v>
      </c>
      <c r="F19" s="72"/>
      <c r="G19" s="72"/>
      <c r="H19" s="9"/>
    </row>
    <row r="20" spans="1:8" ht="38.25" x14ac:dyDescent="0.25">
      <c r="A20" s="11"/>
      <c r="B20" s="16">
        <v>66</v>
      </c>
      <c r="C20" s="73" t="s">
        <v>77</v>
      </c>
      <c r="D20" s="72">
        <v>50</v>
      </c>
      <c r="E20" s="72">
        <v>80</v>
      </c>
      <c r="F20" s="72">
        <v>5000</v>
      </c>
      <c r="G20" s="72">
        <v>5000</v>
      </c>
      <c r="H20" s="72">
        <v>5000</v>
      </c>
    </row>
    <row r="21" spans="1:8" ht="38.25" x14ac:dyDescent="0.25">
      <c r="A21" s="12"/>
      <c r="B21" s="12">
        <v>67</v>
      </c>
      <c r="C21" s="16" t="s">
        <v>25</v>
      </c>
      <c r="D21" s="72">
        <v>88101.63</v>
      </c>
      <c r="E21" s="72">
        <v>70935.460000000006</v>
      </c>
      <c r="F21" s="72">
        <v>63662.22</v>
      </c>
      <c r="G21" s="72">
        <v>63662.22</v>
      </c>
      <c r="H21" s="72">
        <v>63662.22</v>
      </c>
    </row>
    <row r="22" spans="1:8" x14ac:dyDescent="0.25">
      <c r="A22" s="14">
        <v>9</v>
      </c>
      <c r="B22" s="15"/>
      <c r="C22" s="25" t="s">
        <v>78</v>
      </c>
      <c r="D22" s="71">
        <f>D23</f>
        <v>6497.94</v>
      </c>
      <c r="E22" s="71">
        <f t="shared" ref="E22:H22" si="4">E23</f>
        <v>3862.8</v>
      </c>
      <c r="F22" s="71">
        <f t="shared" si="4"/>
        <v>0</v>
      </c>
      <c r="G22" s="71">
        <f t="shared" si="4"/>
        <v>0</v>
      </c>
      <c r="H22" s="71">
        <f t="shared" si="4"/>
        <v>0</v>
      </c>
    </row>
    <row r="23" spans="1:8" ht="15.75" customHeight="1" x14ac:dyDescent="0.25">
      <c r="A23" s="16"/>
      <c r="B23" s="16">
        <v>92</v>
      </c>
      <c r="C23" s="26" t="s">
        <v>79</v>
      </c>
      <c r="D23" s="72">
        <v>6497.94</v>
      </c>
      <c r="E23" s="72">
        <v>3862.8</v>
      </c>
      <c r="F23" s="72"/>
      <c r="G23" s="72"/>
      <c r="H23" s="171"/>
    </row>
    <row r="24" spans="1:8" ht="15.75" customHeight="1" x14ac:dyDescent="0.25"/>
    <row r="25" spans="1:8" ht="15.75" x14ac:dyDescent="0.25">
      <c r="A25" s="181" t="s">
        <v>35</v>
      </c>
      <c r="B25" s="201"/>
      <c r="C25" s="201"/>
      <c r="D25" s="201"/>
      <c r="E25" s="201"/>
      <c r="F25" s="201"/>
      <c r="G25" s="201"/>
      <c r="H25" s="201"/>
    </row>
    <row r="26" spans="1:8" ht="18" x14ac:dyDescent="0.25">
      <c r="A26" s="4"/>
      <c r="B26" s="4"/>
      <c r="C26" s="4"/>
      <c r="D26" s="4"/>
      <c r="E26" s="4"/>
      <c r="F26" s="4"/>
      <c r="G26" s="5"/>
      <c r="H26" s="5"/>
    </row>
    <row r="27" spans="1:8" ht="25.5" x14ac:dyDescent="0.25">
      <c r="A27" s="20" t="s">
        <v>5</v>
      </c>
      <c r="B27" s="19" t="s">
        <v>6</v>
      </c>
      <c r="C27" s="19" t="s">
        <v>8</v>
      </c>
      <c r="D27" s="19" t="s">
        <v>67</v>
      </c>
      <c r="E27" s="20" t="s">
        <v>64</v>
      </c>
      <c r="F27" s="20" t="s">
        <v>68</v>
      </c>
      <c r="G27" s="20" t="s">
        <v>61</v>
      </c>
      <c r="H27" s="20" t="s">
        <v>69</v>
      </c>
    </row>
    <row r="28" spans="1:8" x14ac:dyDescent="0.25">
      <c r="A28" s="38"/>
      <c r="B28" s="39"/>
      <c r="C28" s="37" t="s">
        <v>1</v>
      </c>
      <c r="D28" s="76">
        <f>D36+D29</f>
        <v>876535.42999999993</v>
      </c>
      <c r="E28" s="76">
        <f t="shared" ref="E28:H28" si="5">E36+E29</f>
        <v>922393.7</v>
      </c>
      <c r="F28" s="76">
        <f t="shared" si="5"/>
        <v>890858.22</v>
      </c>
      <c r="G28" s="76">
        <f t="shared" si="5"/>
        <v>903191.15999999992</v>
      </c>
      <c r="H28" s="76">
        <f t="shared" si="5"/>
        <v>915709.1</v>
      </c>
    </row>
    <row r="29" spans="1:8" x14ac:dyDescent="0.25">
      <c r="A29" s="11">
        <v>3</v>
      </c>
      <c r="B29" s="11"/>
      <c r="C29" s="11" t="s">
        <v>9</v>
      </c>
      <c r="D29" s="75">
        <f>SUM(D30:D33)</f>
        <v>864930.17999999993</v>
      </c>
      <c r="E29" s="75">
        <f t="shared" ref="E29:H29" si="6">SUM(E30:E33)</f>
        <v>917393.7</v>
      </c>
      <c r="F29" s="75">
        <f t="shared" si="6"/>
        <v>885858.22</v>
      </c>
      <c r="G29" s="75">
        <f t="shared" si="6"/>
        <v>898191.15999999992</v>
      </c>
      <c r="H29" s="75">
        <f t="shared" si="6"/>
        <v>910709.1</v>
      </c>
    </row>
    <row r="30" spans="1:8" x14ac:dyDescent="0.25">
      <c r="A30" s="11"/>
      <c r="B30" s="16">
        <v>31</v>
      </c>
      <c r="C30" s="16" t="s">
        <v>10</v>
      </c>
      <c r="D30" s="8">
        <v>741518.65</v>
      </c>
      <c r="E30" s="9">
        <v>838337.51</v>
      </c>
      <c r="F30" s="9">
        <v>822196</v>
      </c>
      <c r="G30" s="9">
        <v>834528.94</v>
      </c>
      <c r="H30" s="9">
        <v>847046.88</v>
      </c>
    </row>
    <row r="31" spans="1:8" x14ac:dyDescent="0.25">
      <c r="A31" s="12"/>
      <c r="B31" s="12">
        <v>32</v>
      </c>
      <c r="C31" s="12" t="s">
        <v>18</v>
      </c>
      <c r="D31" s="8">
        <v>117443.96</v>
      </c>
      <c r="E31" s="9">
        <v>70935.460000000006</v>
      </c>
      <c r="F31" s="9">
        <v>63662.22</v>
      </c>
      <c r="G31" s="9">
        <v>63662.22</v>
      </c>
      <c r="H31" s="9">
        <v>63662.22</v>
      </c>
    </row>
    <row r="32" spans="1:8" ht="38.25" x14ac:dyDescent="0.25">
      <c r="A32" s="12"/>
      <c r="B32" s="12">
        <v>37</v>
      </c>
      <c r="C32" s="74" t="s">
        <v>80</v>
      </c>
      <c r="D32" s="8">
        <v>5805.57</v>
      </c>
      <c r="E32" s="9">
        <v>8120.73</v>
      </c>
      <c r="F32" s="9">
        <v>0</v>
      </c>
      <c r="G32" s="9">
        <v>0</v>
      </c>
      <c r="H32" s="9">
        <v>0</v>
      </c>
    </row>
    <row r="33" spans="1:8" x14ac:dyDescent="0.25">
      <c r="A33" s="12"/>
      <c r="B33" s="12">
        <v>38</v>
      </c>
      <c r="C33" s="12" t="s">
        <v>81</v>
      </c>
      <c r="D33" s="8">
        <v>162</v>
      </c>
      <c r="E33" s="9">
        <v>0</v>
      </c>
      <c r="F33" s="9"/>
      <c r="G33" s="9"/>
      <c r="H33" s="9"/>
    </row>
    <row r="34" spans="1:8" x14ac:dyDescent="0.25">
      <c r="A34" s="12"/>
      <c r="B34" s="12"/>
      <c r="C34" s="12"/>
      <c r="D34" s="8"/>
      <c r="E34" s="9"/>
      <c r="F34" s="9"/>
      <c r="G34" s="9"/>
      <c r="H34" s="9"/>
    </row>
    <row r="35" spans="1:8" x14ac:dyDescent="0.25">
      <c r="A35" s="12"/>
      <c r="B35" s="27" t="s">
        <v>24</v>
      </c>
      <c r="C35" s="13"/>
      <c r="D35" s="8"/>
      <c r="E35" s="9"/>
      <c r="F35" s="9"/>
      <c r="G35" s="9"/>
      <c r="H35" s="9"/>
    </row>
    <row r="36" spans="1:8" ht="25.5" x14ac:dyDescent="0.25">
      <c r="A36" s="14">
        <v>4</v>
      </c>
      <c r="B36" s="15"/>
      <c r="C36" s="25" t="s">
        <v>11</v>
      </c>
      <c r="D36" s="75">
        <f>D37</f>
        <v>11605.25</v>
      </c>
      <c r="E36" s="75">
        <f t="shared" ref="E36:H36" si="7">E37</f>
        <v>5000</v>
      </c>
      <c r="F36" s="75">
        <f t="shared" si="7"/>
        <v>5000</v>
      </c>
      <c r="G36" s="75">
        <f t="shared" si="7"/>
        <v>5000</v>
      </c>
      <c r="H36" s="75">
        <f t="shared" si="7"/>
        <v>5000</v>
      </c>
    </row>
    <row r="37" spans="1:8" ht="38.25" x14ac:dyDescent="0.25">
      <c r="A37" s="16"/>
      <c r="B37" s="16">
        <v>41</v>
      </c>
      <c r="C37" s="26" t="s">
        <v>12</v>
      </c>
      <c r="D37" s="8">
        <v>11605.25</v>
      </c>
      <c r="E37" s="9">
        <v>5000</v>
      </c>
      <c r="F37" s="9">
        <v>5000</v>
      </c>
      <c r="G37" s="9">
        <v>5000</v>
      </c>
      <c r="H37" s="9">
        <v>5000</v>
      </c>
    </row>
  </sheetData>
  <mergeCells count="5">
    <mergeCell ref="A25:H25"/>
    <mergeCell ref="A7:H7"/>
    <mergeCell ref="A9:H9"/>
    <mergeCell ref="A11:H11"/>
    <mergeCell ref="A13:H13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>
      <selection activeCell="A7" sqref="A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1" t="s">
        <v>62</v>
      </c>
      <c r="B1" s="181"/>
      <c r="C1" s="181"/>
      <c r="D1" s="181"/>
      <c r="E1" s="181"/>
      <c r="F1" s="181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81" t="s">
        <v>17</v>
      </c>
      <c r="B3" s="181"/>
      <c r="C3" s="181"/>
      <c r="D3" s="181"/>
      <c r="E3" s="181"/>
      <c r="F3" s="181"/>
    </row>
    <row r="4" spans="1:6" ht="18" x14ac:dyDescent="0.25">
      <c r="A4" s="62" t="s">
        <v>70</v>
      </c>
      <c r="B4" s="62"/>
      <c r="C4" s="24"/>
      <c r="D4" s="24"/>
      <c r="E4" s="5"/>
      <c r="F4" s="5"/>
    </row>
    <row r="5" spans="1:6" ht="18" customHeight="1" x14ac:dyDescent="0.25">
      <c r="A5" s="63" t="s">
        <v>71</v>
      </c>
      <c r="B5" s="63"/>
      <c r="C5" s="24"/>
      <c r="D5" s="24"/>
      <c r="E5" s="5"/>
      <c r="F5" s="5"/>
    </row>
    <row r="6" spans="1:6" ht="18" x14ac:dyDescent="0.25">
      <c r="A6" s="63" t="s">
        <v>72</v>
      </c>
      <c r="B6" s="63"/>
      <c r="C6" s="24"/>
      <c r="D6" s="24"/>
      <c r="E6" s="5"/>
      <c r="F6" s="5"/>
    </row>
    <row r="7" spans="1:6" ht="15.75" customHeight="1" x14ac:dyDescent="0.25">
      <c r="A7" s="63" t="s">
        <v>168</v>
      </c>
      <c r="B7" s="63"/>
      <c r="C7" s="24"/>
      <c r="D7" s="24"/>
      <c r="E7" s="5"/>
      <c r="F7" s="5"/>
    </row>
    <row r="8" spans="1:6" ht="18" x14ac:dyDescent="0.25">
      <c r="B8" s="24"/>
      <c r="C8" s="24"/>
      <c r="D8" s="24"/>
      <c r="E8" s="5"/>
      <c r="F8" s="5"/>
    </row>
    <row r="9" spans="1:6" ht="15.75" x14ac:dyDescent="0.25">
      <c r="A9" s="181" t="s">
        <v>4</v>
      </c>
      <c r="B9" s="181"/>
      <c r="C9" s="181"/>
      <c r="D9" s="181"/>
      <c r="E9" s="181"/>
      <c r="F9" s="181"/>
    </row>
    <row r="10" spans="1:6" ht="18" x14ac:dyDescent="0.25">
      <c r="A10" s="24"/>
      <c r="B10" s="24"/>
      <c r="C10" s="24"/>
      <c r="D10" s="24"/>
      <c r="E10" s="5"/>
      <c r="F10" s="5"/>
    </row>
    <row r="11" spans="1:6" ht="15.75" x14ac:dyDescent="0.25">
      <c r="A11" s="181" t="s">
        <v>36</v>
      </c>
      <c r="B11" s="181"/>
      <c r="C11" s="181"/>
      <c r="D11" s="181"/>
      <c r="E11" s="181"/>
      <c r="F11" s="181"/>
    </row>
    <row r="12" spans="1:6" ht="18" x14ac:dyDescent="0.25">
      <c r="A12" s="24"/>
      <c r="B12" s="24"/>
      <c r="C12" s="24"/>
      <c r="D12" s="24"/>
      <c r="E12" s="5"/>
      <c r="F12" s="5"/>
    </row>
    <row r="13" spans="1:6" ht="25.5" x14ac:dyDescent="0.25">
      <c r="A13" s="20" t="s">
        <v>38</v>
      </c>
      <c r="B13" s="19" t="s">
        <v>67</v>
      </c>
      <c r="C13" s="20" t="s">
        <v>64</v>
      </c>
      <c r="D13" s="20" t="s">
        <v>68</v>
      </c>
      <c r="E13" s="20" t="s">
        <v>61</v>
      </c>
      <c r="F13" s="20" t="s">
        <v>69</v>
      </c>
    </row>
    <row r="14" spans="1:6" x14ac:dyDescent="0.25">
      <c r="A14" s="40" t="s">
        <v>0</v>
      </c>
      <c r="B14" s="92">
        <f>B15+B18+B22+B26</f>
        <v>883771.99000000011</v>
      </c>
      <c r="C14" s="92">
        <f t="shared" ref="C14" si="0">C15+C18+C22+C26</f>
        <v>922393.73</v>
      </c>
      <c r="D14" s="92">
        <f t="shared" ref="D14" si="1">D15+D18+D22+D26</f>
        <v>890858.22</v>
      </c>
      <c r="E14" s="92">
        <f t="shared" ref="E14" si="2">E15+E18+E22+E26</f>
        <v>903191.15999999992</v>
      </c>
      <c r="F14" s="92">
        <f t="shared" ref="F14" si="3">F15+F18+F22</f>
        <v>903191.15999999992</v>
      </c>
    </row>
    <row r="15" spans="1:6" x14ac:dyDescent="0.25">
      <c r="A15" s="25" t="s">
        <v>41</v>
      </c>
      <c r="B15" s="93">
        <f>SUM(B16:B17)</f>
        <v>18986.45</v>
      </c>
      <c r="C15" s="93">
        <f t="shared" ref="C15:F15" si="4">SUM(C16:C17)</f>
        <v>6092.82</v>
      </c>
      <c r="D15" s="93">
        <f t="shared" si="4"/>
        <v>0</v>
      </c>
      <c r="E15" s="93">
        <f t="shared" si="4"/>
        <v>0</v>
      </c>
      <c r="F15" s="93">
        <f t="shared" si="4"/>
        <v>0</v>
      </c>
    </row>
    <row r="16" spans="1:6" x14ac:dyDescent="0.25">
      <c r="A16" s="13" t="s">
        <v>42</v>
      </c>
      <c r="B16" s="9">
        <v>12679.92</v>
      </c>
      <c r="C16" s="9">
        <v>2230.02</v>
      </c>
      <c r="D16" s="9"/>
      <c r="E16" s="9"/>
      <c r="F16" s="9"/>
    </row>
    <row r="17" spans="1:6" x14ac:dyDescent="0.25">
      <c r="A17" s="77" t="s">
        <v>82</v>
      </c>
      <c r="B17" s="9">
        <v>6306.53</v>
      </c>
      <c r="C17" s="9">
        <v>3862.8</v>
      </c>
      <c r="D17" s="9"/>
      <c r="E17" s="9"/>
      <c r="F17" s="9"/>
    </row>
    <row r="18" spans="1:6" ht="25.5" x14ac:dyDescent="0.25">
      <c r="A18" s="11" t="s">
        <v>40</v>
      </c>
      <c r="B18" s="78">
        <f>SUM(B20:B21)</f>
        <v>74714.59</v>
      </c>
      <c r="C18" s="78">
        <f>C19+C20+C21</f>
        <v>77883.400000000009</v>
      </c>
      <c r="D18" s="78">
        <v>63662.22</v>
      </c>
      <c r="E18" s="78">
        <v>63662.22</v>
      </c>
      <c r="F18" s="78">
        <v>63662.22</v>
      </c>
    </row>
    <row r="19" spans="1:6" ht="25.5" x14ac:dyDescent="0.25">
      <c r="A19" s="79" t="s">
        <v>99</v>
      </c>
      <c r="B19" s="78"/>
      <c r="C19" s="83">
        <v>450</v>
      </c>
      <c r="D19" s="78"/>
      <c r="E19" s="78"/>
      <c r="F19" s="78"/>
    </row>
    <row r="20" spans="1:6" ht="25.5" x14ac:dyDescent="0.25">
      <c r="A20" s="79" t="s">
        <v>83</v>
      </c>
      <c r="B20" s="80">
        <v>4860.79</v>
      </c>
      <c r="C20" s="80">
        <v>6497.94</v>
      </c>
      <c r="D20" s="89"/>
      <c r="E20" s="172"/>
      <c r="F20" s="9"/>
    </row>
    <row r="21" spans="1:6" ht="25.5" x14ac:dyDescent="0.25">
      <c r="A21" s="79" t="s">
        <v>89</v>
      </c>
      <c r="B21" s="98">
        <v>69853.8</v>
      </c>
      <c r="C21" s="99">
        <v>70935.460000000006</v>
      </c>
      <c r="D21" s="81">
        <v>61415.49</v>
      </c>
      <c r="E21" s="81">
        <v>61415.49</v>
      </c>
      <c r="F21" s="176">
        <v>61415.49</v>
      </c>
    </row>
    <row r="22" spans="1:6" x14ac:dyDescent="0.25">
      <c r="A22" s="84" t="s">
        <v>39</v>
      </c>
      <c r="B22" s="78">
        <f>SUM(B23:B25)</f>
        <v>790020.95000000007</v>
      </c>
      <c r="C22" s="78">
        <f t="shared" ref="C22:F22" si="5">SUM(C23:C25)</f>
        <v>838337.51</v>
      </c>
      <c r="D22" s="78">
        <f t="shared" si="5"/>
        <v>827196</v>
      </c>
      <c r="E22" s="173">
        <f t="shared" si="5"/>
        <v>839528.94</v>
      </c>
      <c r="F22" s="78">
        <f t="shared" si="5"/>
        <v>839528.94</v>
      </c>
    </row>
    <row r="23" spans="1:6" x14ac:dyDescent="0.25">
      <c r="A23" s="79" t="s">
        <v>84</v>
      </c>
      <c r="B23" s="85">
        <v>787107.29</v>
      </c>
      <c r="C23" s="100">
        <v>838337.51</v>
      </c>
      <c r="D23" s="81">
        <v>822196</v>
      </c>
      <c r="E23" s="81">
        <v>834528.94</v>
      </c>
      <c r="F23" s="176">
        <v>834528.94</v>
      </c>
    </row>
    <row r="24" spans="1:6" ht="15.75" customHeight="1" x14ac:dyDescent="0.25">
      <c r="A24" s="79" t="s">
        <v>85</v>
      </c>
      <c r="B24" s="85">
        <v>1259.6600000000001</v>
      </c>
      <c r="C24" s="83"/>
      <c r="D24" s="89">
        <v>5000</v>
      </c>
      <c r="E24" s="174">
        <v>5000</v>
      </c>
      <c r="F24" s="89">
        <v>5000</v>
      </c>
    </row>
    <row r="25" spans="1:6" x14ac:dyDescent="0.25">
      <c r="A25" s="79" t="s">
        <v>86</v>
      </c>
      <c r="B25" s="85">
        <v>1654</v>
      </c>
      <c r="C25" s="83"/>
      <c r="D25" s="89"/>
      <c r="E25" s="175"/>
      <c r="F25" s="85"/>
    </row>
    <row r="26" spans="1:6" x14ac:dyDescent="0.25">
      <c r="A26" s="84" t="s">
        <v>87</v>
      </c>
      <c r="B26" s="78">
        <f>B27</f>
        <v>50</v>
      </c>
      <c r="C26" s="78">
        <f t="shared" ref="C26:F26" si="6">C27</f>
        <v>80</v>
      </c>
      <c r="D26" s="78">
        <f t="shared" si="6"/>
        <v>0</v>
      </c>
      <c r="E26" s="173">
        <f t="shared" si="6"/>
        <v>0</v>
      </c>
      <c r="F26" s="78">
        <f t="shared" si="6"/>
        <v>0</v>
      </c>
    </row>
    <row r="27" spans="1:6" x14ac:dyDescent="0.25">
      <c r="A27" s="79" t="s">
        <v>88</v>
      </c>
      <c r="B27" s="85">
        <v>50</v>
      </c>
      <c r="C27" s="83">
        <v>80</v>
      </c>
      <c r="D27" s="82"/>
      <c r="E27" s="175"/>
      <c r="F27" s="85"/>
    </row>
    <row r="28" spans="1:6" x14ac:dyDescent="0.25">
      <c r="A28" s="81"/>
      <c r="B28" s="81"/>
      <c r="C28" s="81"/>
      <c r="D28" s="81"/>
      <c r="E28" s="81"/>
      <c r="F28" s="81"/>
    </row>
    <row r="29" spans="1:6" x14ac:dyDescent="0.25">
      <c r="A29" s="202" t="s">
        <v>37</v>
      </c>
      <c r="B29" s="202"/>
      <c r="C29" s="202"/>
      <c r="D29" s="202"/>
      <c r="E29" s="202"/>
      <c r="F29" s="202"/>
    </row>
    <row r="30" spans="1:6" x14ac:dyDescent="0.25">
      <c r="A30" s="86"/>
      <c r="B30" s="86"/>
      <c r="C30" s="86"/>
      <c r="D30" s="86"/>
      <c r="E30" s="5"/>
      <c r="F30" s="5"/>
    </row>
    <row r="31" spans="1:6" ht="25.5" x14ac:dyDescent="0.25">
      <c r="A31" s="20" t="s">
        <v>38</v>
      </c>
      <c r="B31" s="19" t="s">
        <v>67</v>
      </c>
      <c r="C31" s="20" t="s">
        <v>64</v>
      </c>
      <c r="D31" s="20" t="s">
        <v>68</v>
      </c>
      <c r="E31" s="20" t="s">
        <v>61</v>
      </c>
      <c r="F31" s="20" t="s">
        <v>69</v>
      </c>
    </row>
    <row r="32" spans="1:6" x14ac:dyDescent="0.25">
      <c r="A32" s="40" t="s">
        <v>1</v>
      </c>
      <c r="B32" s="94">
        <f>B33+B36+B40+B44</f>
        <v>876535.42999999993</v>
      </c>
      <c r="C32" s="94">
        <f>C33+C36+C40+C44</f>
        <v>922393</v>
      </c>
      <c r="D32" s="94">
        <f>D33+D36+D40+D44</f>
        <v>890858.22</v>
      </c>
      <c r="E32" s="94">
        <f>E33+E36+E40+E44</f>
        <v>903191.15999999992</v>
      </c>
      <c r="F32" s="94">
        <f>F33+F36+F40+F44</f>
        <v>915709.1</v>
      </c>
    </row>
    <row r="33" spans="1:6" x14ac:dyDescent="0.25">
      <c r="A33" s="11" t="s">
        <v>41</v>
      </c>
      <c r="B33" s="87">
        <f>SUM(B34:B35)</f>
        <v>18247.829999999998</v>
      </c>
      <c r="C33" s="87">
        <f t="shared" ref="C33:F33" si="7">SUM(C34:C35)</f>
        <v>6092.02</v>
      </c>
      <c r="D33" s="87">
        <f t="shared" si="7"/>
        <v>0</v>
      </c>
      <c r="E33" s="87">
        <f t="shared" si="7"/>
        <v>0</v>
      </c>
      <c r="F33" s="87">
        <f t="shared" si="7"/>
        <v>0</v>
      </c>
    </row>
    <row r="34" spans="1:6" x14ac:dyDescent="0.25">
      <c r="A34" s="90" t="s">
        <v>90</v>
      </c>
      <c r="B34" s="91">
        <v>11941.3</v>
      </c>
      <c r="C34" s="83">
        <v>2230.02</v>
      </c>
      <c r="D34" s="89"/>
      <c r="E34" s="85"/>
      <c r="F34" s="85"/>
    </row>
    <row r="35" spans="1:6" ht="25.5" x14ac:dyDescent="0.25">
      <c r="A35" s="90" t="s">
        <v>82</v>
      </c>
      <c r="B35" s="91">
        <v>6306.53</v>
      </c>
      <c r="C35" s="83">
        <v>3862</v>
      </c>
      <c r="D35" s="89"/>
      <c r="E35" s="85"/>
      <c r="F35" s="85"/>
    </row>
    <row r="36" spans="1:6" ht="25.5" x14ac:dyDescent="0.25">
      <c r="A36" s="11" t="s">
        <v>40</v>
      </c>
      <c r="B36" s="88">
        <f>SUM(B37:B39)</f>
        <v>74694.680000000008</v>
      </c>
      <c r="C36" s="88">
        <f t="shared" ref="C36:F36" si="8">SUM(C37:C39)</f>
        <v>72883.47</v>
      </c>
      <c r="D36" s="88">
        <f t="shared" si="8"/>
        <v>63662.22</v>
      </c>
      <c r="E36" s="88">
        <f t="shared" si="8"/>
        <v>63662.22</v>
      </c>
      <c r="F36" s="88">
        <f t="shared" si="8"/>
        <v>63662.22</v>
      </c>
    </row>
    <row r="37" spans="1:6" ht="25.5" x14ac:dyDescent="0.25">
      <c r="A37" s="79" t="s">
        <v>99</v>
      </c>
      <c r="B37" s="88"/>
      <c r="C37" s="88">
        <v>450</v>
      </c>
      <c r="D37" s="88"/>
      <c r="E37" s="88"/>
      <c r="F37" s="85"/>
    </row>
    <row r="38" spans="1:6" ht="25.5" x14ac:dyDescent="0.25">
      <c r="A38" s="79" t="s">
        <v>83</v>
      </c>
      <c r="B38" s="82">
        <v>4840.88</v>
      </c>
      <c r="C38" s="83">
        <v>6497.94</v>
      </c>
      <c r="D38" s="89"/>
      <c r="E38" s="85"/>
      <c r="F38" s="85"/>
    </row>
    <row r="39" spans="1:6" ht="25.5" x14ac:dyDescent="0.25">
      <c r="A39" s="79" t="s">
        <v>89</v>
      </c>
      <c r="B39" s="91">
        <v>69853.8</v>
      </c>
      <c r="C39" s="83">
        <v>65935.53</v>
      </c>
      <c r="D39" s="89">
        <v>63662.22</v>
      </c>
      <c r="E39" s="89">
        <v>63662.22</v>
      </c>
      <c r="F39" s="89">
        <v>63662.22</v>
      </c>
    </row>
    <row r="40" spans="1:6" x14ac:dyDescent="0.25">
      <c r="A40" s="84" t="s">
        <v>39</v>
      </c>
      <c r="B40" s="88">
        <f>B41+B42+B43</f>
        <v>783542.91999999993</v>
      </c>
      <c r="C40" s="88">
        <f>C41+C42+C43</f>
        <v>843337.51</v>
      </c>
      <c r="D40" s="88">
        <f t="shared" ref="D40:F40" si="9">D41+D42+D43</f>
        <v>827196</v>
      </c>
      <c r="E40" s="88">
        <f t="shared" si="9"/>
        <v>839528.94</v>
      </c>
      <c r="F40" s="88">
        <f t="shared" si="9"/>
        <v>852046.88</v>
      </c>
    </row>
    <row r="41" spans="1:6" x14ac:dyDescent="0.25">
      <c r="A41" s="79" t="s">
        <v>84</v>
      </c>
      <c r="B41" s="91">
        <v>780677.2</v>
      </c>
      <c r="C41" s="83">
        <v>838337.51</v>
      </c>
      <c r="D41" s="89">
        <v>822196</v>
      </c>
      <c r="E41" s="89">
        <v>834528.94</v>
      </c>
      <c r="F41" s="89">
        <v>847046.88</v>
      </c>
    </row>
    <row r="42" spans="1:6" x14ac:dyDescent="0.25">
      <c r="A42" s="79" t="s">
        <v>85</v>
      </c>
      <c r="B42" s="91">
        <v>1211.72</v>
      </c>
      <c r="C42" s="83">
        <v>5000</v>
      </c>
      <c r="D42" s="89">
        <v>5000</v>
      </c>
      <c r="E42" s="89">
        <v>5000</v>
      </c>
      <c r="F42" s="89">
        <v>5000</v>
      </c>
    </row>
    <row r="43" spans="1:6" x14ac:dyDescent="0.25">
      <c r="A43" s="79" t="s">
        <v>86</v>
      </c>
      <c r="B43" s="91">
        <v>1654</v>
      </c>
      <c r="C43" s="83"/>
      <c r="D43" s="89"/>
      <c r="E43" s="85"/>
      <c r="F43" s="85"/>
    </row>
    <row r="44" spans="1:6" x14ac:dyDescent="0.25">
      <c r="A44" s="84" t="s">
        <v>87</v>
      </c>
      <c r="B44" s="78">
        <f>SUM(B45)</f>
        <v>50</v>
      </c>
      <c r="C44" s="78">
        <f t="shared" ref="C44:F44" si="10">SUM(C45)</f>
        <v>80</v>
      </c>
      <c r="D44" s="78">
        <f t="shared" si="10"/>
        <v>0</v>
      </c>
      <c r="E44" s="78">
        <f t="shared" si="10"/>
        <v>0</v>
      </c>
      <c r="F44" s="78">
        <f t="shared" si="10"/>
        <v>0</v>
      </c>
    </row>
    <row r="45" spans="1:6" x14ac:dyDescent="0.25">
      <c r="A45" s="79" t="s">
        <v>88</v>
      </c>
      <c r="B45" s="82">
        <v>50</v>
      </c>
      <c r="C45" s="83">
        <v>80</v>
      </c>
      <c r="D45" s="89"/>
      <c r="E45" s="85"/>
      <c r="F45" s="85"/>
    </row>
  </sheetData>
  <mergeCells count="5">
    <mergeCell ref="A1:F1"/>
    <mergeCell ref="A3:F3"/>
    <mergeCell ref="A9:F9"/>
    <mergeCell ref="A11:F11"/>
    <mergeCell ref="A29:F29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B30" sqref="B3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x14ac:dyDescent="0.25">
      <c r="A1" s="65" t="s">
        <v>70</v>
      </c>
      <c r="B1" s="62"/>
    </row>
    <row r="2" spans="1:6" ht="18" customHeight="1" x14ac:dyDescent="0.25">
      <c r="A2" s="63" t="s">
        <v>71</v>
      </c>
      <c r="B2" s="63"/>
    </row>
    <row r="3" spans="1:6" x14ac:dyDescent="0.25">
      <c r="A3" s="63" t="s">
        <v>72</v>
      </c>
      <c r="B3" s="63"/>
    </row>
    <row r="4" spans="1:6" x14ac:dyDescent="0.25">
      <c r="A4" s="63" t="s">
        <v>168</v>
      </c>
      <c r="B4" s="63"/>
    </row>
    <row r="5" spans="1:6" ht="18" customHeight="1" x14ac:dyDescent="0.25"/>
    <row r="6" spans="1:6" ht="15.75" x14ac:dyDescent="0.25">
      <c r="A6" s="181" t="s">
        <v>62</v>
      </c>
      <c r="B6" s="181"/>
      <c r="C6" s="181"/>
      <c r="D6" s="181"/>
      <c r="E6" s="181"/>
      <c r="F6" s="181"/>
    </row>
    <row r="7" spans="1:6" ht="18" x14ac:dyDescent="0.25">
      <c r="A7" s="4"/>
      <c r="B7" s="4"/>
      <c r="C7" s="4"/>
      <c r="D7" s="4"/>
      <c r="E7" s="4"/>
      <c r="F7" s="4"/>
    </row>
    <row r="8" spans="1:6" ht="15.75" x14ac:dyDescent="0.25">
      <c r="A8" s="181" t="s">
        <v>17</v>
      </c>
      <c r="B8" s="181"/>
      <c r="C8" s="181"/>
      <c r="D8" s="181"/>
      <c r="E8" s="194"/>
      <c r="F8" s="194"/>
    </row>
    <row r="9" spans="1:6" ht="18" x14ac:dyDescent="0.25">
      <c r="A9" s="4"/>
      <c r="B9" s="4"/>
      <c r="C9" s="4"/>
      <c r="D9" s="4"/>
      <c r="E9" s="5"/>
      <c r="F9" s="5"/>
    </row>
    <row r="10" spans="1:6" ht="15.75" customHeight="1" x14ac:dyDescent="0.25">
      <c r="A10" s="181" t="s">
        <v>4</v>
      </c>
      <c r="B10" s="182"/>
      <c r="C10" s="182"/>
      <c r="D10" s="182"/>
      <c r="E10" s="182"/>
      <c r="F10" s="182"/>
    </row>
    <row r="11" spans="1:6" ht="15.75" customHeight="1" x14ac:dyDescent="0.25">
      <c r="A11" s="4"/>
      <c r="B11" s="4"/>
      <c r="C11" s="4"/>
      <c r="D11" s="4"/>
      <c r="E11" s="5"/>
      <c r="F11" s="5"/>
    </row>
    <row r="12" spans="1:6" ht="15.75" x14ac:dyDescent="0.25">
      <c r="A12" s="181" t="s">
        <v>13</v>
      </c>
      <c r="B12" s="201"/>
      <c r="C12" s="201"/>
      <c r="D12" s="201"/>
      <c r="E12" s="201"/>
      <c r="F12" s="201"/>
    </row>
    <row r="13" spans="1:6" ht="18" x14ac:dyDescent="0.25">
      <c r="A13" s="4"/>
      <c r="B13" s="4"/>
      <c r="C13" s="4"/>
      <c r="D13" s="4"/>
      <c r="E13" s="5"/>
      <c r="F13" s="5"/>
    </row>
    <row r="14" spans="1:6" ht="25.5" x14ac:dyDescent="0.25">
      <c r="A14" s="20" t="s">
        <v>38</v>
      </c>
      <c r="B14" s="19" t="s">
        <v>67</v>
      </c>
      <c r="C14" s="20" t="s">
        <v>64</v>
      </c>
      <c r="D14" s="20" t="s">
        <v>68</v>
      </c>
      <c r="E14" s="20" t="s">
        <v>61</v>
      </c>
      <c r="F14" s="20" t="s">
        <v>69</v>
      </c>
    </row>
    <row r="15" spans="1:6" x14ac:dyDescent="0.25">
      <c r="A15" s="11" t="s">
        <v>91</v>
      </c>
      <c r="B15" s="8">
        <f>B18</f>
        <v>876535.43</v>
      </c>
      <c r="C15" s="8">
        <f>C18+C19</f>
        <v>922393.73</v>
      </c>
      <c r="D15" s="8">
        <f t="shared" ref="D15:F15" si="0">D18+D19</f>
        <v>903191.16</v>
      </c>
      <c r="E15" s="8">
        <f t="shared" si="0"/>
        <v>915709.1</v>
      </c>
      <c r="F15" s="8">
        <f t="shared" si="0"/>
        <v>915709.1</v>
      </c>
    </row>
    <row r="16" spans="1:6" x14ac:dyDescent="0.25">
      <c r="A16" s="95" t="s">
        <v>92</v>
      </c>
      <c r="B16" s="8"/>
      <c r="C16" s="9"/>
      <c r="D16" s="9"/>
      <c r="E16" s="9"/>
      <c r="F16" s="9"/>
    </row>
    <row r="17" spans="1:6" x14ac:dyDescent="0.25">
      <c r="A17" s="96" t="s">
        <v>93</v>
      </c>
      <c r="D17" s="9"/>
      <c r="E17" s="9"/>
      <c r="F17" s="9"/>
    </row>
    <row r="18" spans="1:6" x14ac:dyDescent="0.25">
      <c r="A18" s="96" t="s">
        <v>94</v>
      </c>
      <c r="B18" s="8">
        <v>876535.43</v>
      </c>
      <c r="C18" s="9">
        <v>917393.73</v>
      </c>
      <c r="D18" s="9">
        <v>898191.16</v>
      </c>
      <c r="E18" s="9">
        <v>910709.1</v>
      </c>
      <c r="F18" s="9">
        <v>910709.1</v>
      </c>
    </row>
    <row r="19" spans="1:6" x14ac:dyDescent="0.25">
      <c r="A19" s="97" t="s">
        <v>95</v>
      </c>
      <c r="B19" s="8">
        <v>5000</v>
      </c>
      <c r="C19" s="9">
        <v>5000</v>
      </c>
      <c r="D19" s="9">
        <v>5000</v>
      </c>
      <c r="E19" s="9">
        <v>5000</v>
      </c>
      <c r="F19" s="10">
        <v>5000</v>
      </c>
    </row>
    <row r="20" spans="1:6" ht="25.5" x14ac:dyDescent="0.25">
      <c r="A20" s="18" t="s">
        <v>14</v>
      </c>
      <c r="B20" s="8"/>
      <c r="C20" s="9"/>
      <c r="D20" s="9"/>
      <c r="E20" s="9"/>
      <c r="F20" s="10"/>
    </row>
  </sheetData>
  <mergeCells count="4">
    <mergeCell ref="A6:F6"/>
    <mergeCell ref="A8:F8"/>
    <mergeCell ref="A10:F10"/>
    <mergeCell ref="A12:F1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A4" sqref="A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3.140625" customWidth="1"/>
    <col min="4" max="8" width="25.28515625" customWidth="1"/>
  </cols>
  <sheetData>
    <row r="1" spans="1:8" x14ac:dyDescent="0.25">
      <c r="A1" s="65" t="s">
        <v>70</v>
      </c>
      <c r="B1" s="65"/>
    </row>
    <row r="2" spans="1:8" ht="18" customHeight="1" x14ac:dyDescent="0.25">
      <c r="A2" s="63" t="s">
        <v>71</v>
      </c>
      <c r="B2" s="63"/>
      <c r="C2" s="63"/>
    </row>
    <row r="3" spans="1:8" ht="15.75" customHeight="1" x14ac:dyDescent="0.25">
      <c r="A3" s="63" t="s">
        <v>72</v>
      </c>
      <c r="B3" s="63"/>
      <c r="C3" s="63"/>
    </row>
    <row r="4" spans="1:8" x14ac:dyDescent="0.25">
      <c r="A4" s="63" t="s">
        <v>168</v>
      </c>
      <c r="B4" s="63"/>
      <c r="C4" s="63"/>
    </row>
    <row r="5" spans="1:8" ht="33.75" customHeight="1" x14ac:dyDescent="0.25">
      <c r="A5" s="181" t="s">
        <v>62</v>
      </c>
      <c r="B5" s="181"/>
      <c r="C5" s="181"/>
      <c r="D5" s="181"/>
      <c r="E5" s="181"/>
      <c r="F5" s="181"/>
      <c r="G5" s="181"/>
      <c r="H5" s="181"/>
    </row>
    <row r="6" spans="1:8" ht="18" x14ac:dyDescent="0.25">
      <c r="A6" s="4"/>
      <c r="B6" s="4"/>
      <c r="C6" s="4"/>
      <c r="D6" s="4"/>
      <c r="E6" s="4"/>
      <c r="F6" s="4"/>
      <c r="G6" s="4"/>
      <c r="H6" s="4"/>
    </row>
    <row r="7" spans="1:8" ht="15.75" x14ac:dyDescent="0.25">
      <c r="A7" s="181" t="s">
        <v>17</v>
      </c>
      <c r="B7" s="181"/>
      <c r="C7" s="181"/>
      <c r="D7" s="181"/>
      <c r="E7" s="181"/>
      <c r="F7" s="181"/>
      <c r="G7" s="181"/>
      <c r="H7" s="18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15.75" x14ac:dyDescent="0.25">
      <c r="A9" s="181" t="s">
        <v>45</v>
      </c>
      <c r="B9" s="181"/>
      <c r="C9" s="181"/>
      <c r="D9" s="181"/>
      <c r="E9" s="181"/>
      <c r="F9" s="181"/>
      <c r="G9" s="181"/>
      <c r="H9" s="181"/>
    </row>
    <row r="10" spans="1:8" ht="18" x14ac:dyDescent="0.25">
      <c r="A10" s="4"/>
      <c r="B10" s="4"/>
      <c r="C10" s="4"/>
      <c r="D10" s="4"/>
      <c r="E10" s="4"/>
      <c r="F10" s="4"/>
      <c r="G10" s="5"/>
      <c r="H10" s="5"/>
    </row>
    <row r="11" spans="1:8" ht="25.5" x14ac:dyDescent="0.25">
      <c r="A11" s="20" t="s">
        <v>5</v>
      </c>
      <c r="B11" s="19" t="s">
        <v>6</v>
      </c>
      <c r="C11" s="19" t="s">
        <v>26</v>
      </c>
      <c r="D11" s="19" t="s">
        <v>67</v>
      </c>
      <c r="E11" s="20" t="s">
        <v>64</v>
      </c>
      <c r="F11" s="20" t="s">
        <v>68</v>
      </c>
      <c r="G11" s="20" t="s">
        <v>61</v>
      </c>
      <c r="H11" s="20" t="s">
        <v>69</v>
      </c>
    </row>
    <row r="12" spans="1:8" x14ac:dyDescent="0.25">
      <c r="A12" s="38"/>
      <c r="B12" s="39"/>
      <c r="C12" s="37" t="s">
        <v>47</v>
      </c>
      <c r="D12" s="39"/>
      <c r="E12" s="38"/>
      <c r="F12" s="38"/>
      <c r="G12" s="38"/>
      <c r="H12" s="38"/>
    </row>
    <row r="13" spans="1:8" ht="25.5" x14ac:dyDescent="0.25">
      <c r="A13" s="11">
        <v>8</v>
      </c>
      <c r="B13" s="11"/>
      <c r="C13" s="11" t="s">
        <v>15</v>
      </c>
      <c r="D13" s="8"/>
      <c r="E13" s="9"/>
      <c r="F13" s="9"/>
      <c r="G13" s="9"/>
      <c r="H13" s="9"/>
    </row>
    <row r="14" spans="1:8" x14ac:dyDescent="0.25">
      <c r="A14" s="11"/>
      <c r="B14" s="16">
        <v>84</v>
      </c>
      <c r="C14" s="16" t="s">
        <v>19</v>
      </c>
      <c r="D14" s="8"/>
      <c r="E14" s="9"/>
      <c r="F14" s="9"/>
      <c r="G14" s="9"/>
      <c r="H14" s="9"/>
    </row>
    <row r="15" spans="1:8" x14ac:dyDescent="0.25">
      <c r="A15" s="11"/>
      <c r="B15" s="16"/>
      <c r="C15" s="41"/>
      <c r="D15" s="8"/>
      <c r="E15" s="9"/>
      <c r="F15" s="9"/>
      <c r="G15" s="9"/>
      <c r="H15" s="9"/>
    </row>
    <row r="16" spans="1:8" x14ac:dyDescent="0.25">
      <c r="A16" s="11"/>
      <c r="B16" s="16"/>
      <c r="C16" s="37" t="s">
        <v>50</v>
      </c>
      <c r="D16" s="8"/>
      <c r="E16" s="9"/>
      <c r="F16" s="9"/>
      <c r="G16" s="9"/>
      <c r="H16" s="9"/>
    </row>
    <row r="17" spans="1:8" ht="38.25" x14ac:dyDescent="0.25">
      <c r="A17" s="14">
        <v>5</v>
      </c>
      <c r="B17" s="15"/>
      <c r="C17" s="25" t="s">
        <v>16</v>
      </c>
      <c r="D17" s="8"/>
      <c r="E17" s="9"/>
      <c r="F17" s="9"/>
      <c r="G17" s="9"/>
      <c r="H17" s="9"/>
    </row>
    <row r="18" spans="1:8" ht="38.25" x14ac:dyDescent="0.25">
      <c r="A18" s="16"/>
      <c r="B18" s="16">
        <v>54</v>
      </c>
      <c r="C18" s="26" t="s">
        <v>20</v>
      </c>
      <c r="D18" s="8"/>
      <c r="E18" s="9"/>
      <c r="F18" s="9"/>
      <c r="G18" s="9"/>
      <c r="H18" s="10"/>
    </row>
  </sheetData>
  <mergeCells count="3">
    <mergeCell ref="A5:H5"/>
    <mergeCell ref="A7:H7"/>
    <mergeCell ref="A9:H9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4" sqref="A4"/>
    </sheetView>
  </sheetViews>
  <sheetFormatPr defaultRowHeight="15" x14ac:dyDescent="0.25"/>
  <cols>
    <col min="1" max="4" width="25.28515625" customWidth="1"/>
    <col min="5" max="6" width="10.140625" bestFit="1" customWidth="1"/>
  </cols>
  <sheetData>
    <row r="1" spans="1:9" x14ac:dyDescent="0.25">
      <c r="A1" s="62" t="s">
        <v>70</v>
      </c>
      <c r="B1" s="62"/>
      <c r="C1" s="62"/>
    </row>
    <row r="2" spans="1:9" ht="18" customHeight="1" x14ac:dyDescent="0.25">
      <c r="A2" s="63" t="s">
        <v>71</v>
      </c>
      <c r="B2" s="63"/>
      <c r="C2" s="63"/>
      <c r="D2" s="64"/>
    </row>
    <row r="3" spans="1:9" ht="15.75" customHeight="1" x14ac:dyDescent="0.25">
      <c r="A3" s="63" t="s">
        <v>72</v>
      </c>
      <c r="B3" s="63"/>
      <c r="C3" s="63"/>
      <c r="D3" s="64"/>
    </row>
    <row r="4" spans="1:9" x14ac:dyDescent="0.25">
      <c r="A4" s="63" t="s">
        <v>168</v>
      </c>
      <c r="B4" s="63"/>
      <c r="C4" s="63"/>
      <c r="D4" s="64"/>
    </row>
    <row r="5" spans="1:9" ht="18" customHeight="1" x14ac:dyDescent="0.25"/>
    <row r="6" spans="1:9" ht="39.75" customHeight="1" x14ac:dyDescent="0.25">
      <c r="A6" s="181" t="s">
        <v>62</v>
      </c>
      <c r="B6" s="181"/>
      <c r="C6" s="181"/>
      <c r="D6" s="181"/>
      <c r="E6" s="181"/>
      <c r="F6" s="181"/>
      <c r="G6" s="181"/>
      <c r="H6" s="181"/>
      <c r="I6" s="181"/>
    </row>
    <row r="7" spans="1:9" ht="18" x14ac:dyDescent="0.25">
      <c r="A7" s="24"/>
      <c r="B7" s="24"/>
      <c r="C7" s="24"/>
      <c r="D7" s="24"/>
      <c r="E7" s="24"/>
      <c r="F7" s="24"/>
    </row>
    <row r="8" spans="1:9" ht="15.75" x14ac:dyDescent="0.25">
      <c r="A8" s="181" t="s">
        <v>17</v>
      </c>
      <c r="B8" s="181"/>
      <c r="C8" s="181"/>
      <c r="D8" s="181"/>
      <c r="E8" s="181"/>
      <c r="F8" s="181"/>
    </row>
    <row r="9" spans="1:9" ht="18" x14ac:dyDescent="0.25">
      <c r="A9" s="24"/>
      <c r="B9" s="24"/>
      <c r="C9" s="24"/>
      <c r="D9" s="24"/>
      <c r="E9" s="5"/>
      <c r="F9" s="5"/>
    </row>
    <row r="10" spans="1:9" ht="15.75" x14ac:dyDescent="0.25">
      <c r="A10" s="181" t="s">
        <v>46</v>
      </c>
      <c r="B10" s="181"/>
      <c r="C10" s="181"/>
      <c r="D10" s="181"/>
      <c r="E10" s="181"/>
      <c r="F10" s="181"/>
      <c r="I10" s="62"/>
    </row>
    <row r="11" spans="1:9" ht="18" x14ac:dyDescent="0.25">
      <c r="A11" s="24"/>
      <c r="B11" s="24"/>
      <c r="C11" s="24"/>
      <c r="D11" s="24"/>
      <c r="E11" s="5"/>
      <c r="F11" s="5"/>
      <c r="I11" s="63"/>
    </row>
    <row r="12" spans="1:9" ht="25.5" x14ac:dyDescent="0.25">
      <c r="A12" s="19" t="s">
        <v>38</v>
      </c>
      <c r="B12" s="19" t="s">
        <v>67</v>
      </c>
      <c r="C12" s="20" t="s">
        <v>64</v>
      </c>
      <c r="D12" s="20" t="s">
        <v>68</v>
      </c>
      <c r="E12" s="20" t="s">
        <v>61</v>
      </c>
      <c r="F12" s="20" t="s">
        <v>69</v>
      </c>
      <c r="I12" s="63"/>
    </row>
    <row r="13" spans="1:9" x14ac:dyDescent="0.25">
      <c r="A13" s="11" t="s">
        <v>47</v>
      </c>
      <c r="B13" s="8"/>
      <c r="C13" s="9"/>
      <c r="D13" s="9"/>
      <c r="E13" s="9"/>
      <c r="F13" s="9"/>
      <c r="I13" s="63"/>
    </row>
    <row r="14" spans="1:9" ht="25.5" x14ac:dyDescent="0.25">
      <c r="A14" s="11" t="s">
        <v>48</v>
      </c>
      <c r="B14" s="8"/>
      <c r="C14" s="9"/>
      <c r="D14" s="9"/>
      <c r="E14" s="9"/>
      <c r="F14" s="9"/>
    </row>
    <row r="15" spans="1:9" ht="25.5" x14ac:dyDescent="0.25">
      <c r="A15" s="17" t="s">
        <v>49</v>
      </c>
      <c r="B15" s="8"/>
      <c r="C15" s="9"/>
      <c r="D15" s="9"/>
      <c r="E15" s="9"/>
      <c r="F15" s="9"/>
    </row>
    <row r="16" spans="1:9" x14ac:dyDescent="0.25">
      <c r="A16" s="17"/>
      <c r="B16" s="8"/>
      <c r="C16" s="9"/>
      <c r="D16" s="9"/>
      <c r="E16" s="9"/>
      <c r="F16" s="9"/>
    </row>
    <row r="17" spans="1:6" x14ac:dyDescent="0.25">
      <c r="A17" s="11" t="s">
        <v>50</v>
      </c>
      <c r="B17" s="8"/>
      <c r="C17" s="9"/>
      <c r="D17" s="9"/>
      <c r="E17" s="9"/>
      <c r="F17" s="9"/>
    </row>
    <row r="18" spans="1:6" x14ac:dyDescent="0.25">
      <c r="A18" s="25" t="s">
        <v>41</v>
      </c>
      <c r="B18" s="8"/>
      <c r="C18" s="9"/>
      <c r="D18" s="9"/>
      <c r="E18" s="9"/>
      <c r="F18" s="9"/>
    </row>
    <row r="19" spans="1:6" x14ac:dyDescent="0.25">
      <c r="A19" s="13" t="s">
        <v>42</v>
      </c>
      <c r="B19" s="8"/>
      <c r="C19" s="9"/>
      <c r="D19" s="9"/>
      <c r="E19" s="9"/>
      <c r="F19" s="10"/>
    </row>
    <row r="20" spans="1:6" x14ac:dyDescent="0.25">
      <c r="A20" s="25" t="s">
        <v>43</v>
      </c>
      <c r="B20" s="8"/>
      <c r="C20" s="9"/>
      <c r="D20" s="9"/>
      <c r="E20" s="9"/>
      <c r="F20" s="10"/>
    </row>
    <row r="21" spans="1:6" x14ac:dyDescent="0.25">
      <c r="A21" s="13" t="s">
        <v>44</v>
      </c>
      <c r="B21" s="8"/>
      <c r="C21" s="9"/>
      <c r="D21" s="9"/>
      <c r="E21" s="9"/>
      <c r="F21" s="10"/>
    </row>
  </sheetData>
  <mergeCells count="3">
    <mergeCell ref="A8:F8"/>
    <mergeCell ref="A10:F10"/>
    <mergeCell ref="A6:I6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2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18.5703125" customWidth="1"/>
    <col min="2" max="2" width="37.5703125" customWidth="1"/>
    <col min="3" max="3" width="15.140625" hidden="1" customWidth="1"/>
    <col min="4" max="4" width="30" customWidth="1"/>
    <col min="5" max="9" width="25.28515625" customWidth="1"/>
  </cols>
  <sheetData>
    <row r="1" spans="1:9" x14ac:dyDescent="0.25">
      <c r="A1" s="62" t="s">
        <v>70</v>
      </c>
      <c r="B1" s="66"/>
      <c r="C1" s="66"/>
      <c r="D1" s="66"/>
    </row>
    <row r="2" spans="1:9" x14ac:dyDescent="0.25">
      <c r="A2" s="63" t="s">
        <v>71</v>
      </c>
      <c r="B2" s="66"/>
      <c r="C2" s="66"/>
      <c r="D2" s="66"/>
    </row>
    <row r="3" spans="1:9" ht="18" customHeight="1" x14ac:dyDescent="0.25">
      <c r="A3" s="63" t="s">
        <v>72</v>
      </c>
    </row>
    <row r="4" spans="1:9" x14ac:dyDescent="0.25">
      <c r="A4" s="63" t="s">
        <v>168</v>
      </c>
    </row>
    <row r="6" spans="1:9" ht="30.75" customHeight="1" x14ac:dyDescent="0.25">
      <c r="A6" s="181" t="s">
        <v>62</v>
      </c>
      <c r="B6" s="181"/>
      <c r="C6" s="181"/>
      <c r="D6" s="181"/>
      <c r="E6" s="181"/>
      <c r="F6" s="181"/>
      <c r="G6" s="181"/>
      <c r="H6" s="181"/>
      <c r="I6" s="181"/>
    </row>
    <row r="7" spans="1:9" ht="30" customHeight="1" x14ac:dyDescent="0.25">
      <c r="A7" s="24"/>
      <c r="B7" s="24"/>
      <c r="C7" s="24"/>
      <c r="D7" s="24"/>
      <c r="E7" s="24"/>
      <c r="F7" s="24"/>
      <c r="G7" s="24"/>
      <c r="H7" s="5"/>
      <c r="I7" s="5"/>
    </row>
    <row r="8" spans="1:9" ht="35.25" customHeight="1" x14ac:dyDescent="0.25">
      <c r="A8" s="181" t="s">
        <v>117</v>
      </c>
      <c r="B8" s="182"/>
      <c r="C8" s="182"/>
      <c r="D8" s="182"/>
      <c r="E8" s="182"/>
      <c r="F8" s="182"/>
      <c r="G8" s="182"/>
      <c r="H8" s="182"/>
      <c r="I8" s="182"/>
    </row>
    <row r="9" spans="1:9" ht="19.5" customHeight="1" x14ac:dyDescent="0.25">
      <c r="A9" s="24"/>
      <c r="B9" s="24"/>
      <c r="C9" s="24"/>
      <c r="D9" s="24"/>
      <c r="E9" s="24"/>
      <c r="F9" s="24"/>
      <c r="G9" s="24"/>
      <c r="H9" s="5"/>
      <c r="I9" s="5"/>
    </row>
    <row r="10" spans="1:9" ht="24.75" customHeight="1" x14ac:dyDescent="0.25">
      <c r="A10" s="230" t="s">
        <v>100</v>
      </c>
      <c r="B10" s="231"/>
      <c r="C10" s="232"/>
      <c r="D10" s="19" t="s">
        <v>101</v>
      </c>
      <c r="E10" s="19" t="s">
        <v>67</v>
      </c>
      <c r="F10" s="20" t="s">
        <v>64</v>
      </c>
      <c r="G10" s="20" t="s">
        <v>68</v>
      </c>
      <c r="H10" s="20" t="s">
        <v>61</v>
      </c>
      <c r="I10" s="20" t="s">
        <v>69</v>
      </c>
    </row>
    <row r="11" spans="1:9" x14ac:dyDescent="0.25">
      <c r="A11" s="101"/>
      <c r="B11" s="102"/>
      <c r="C11" s="103"/>
      <c r="D11" s="19"/>
      <c r="E11" s="158">
        <f>SUM(E12,E33,E62,E67)</f>
        <v>876535.42</v>
      </c>
      <c r="F11" s="158">
        <f>SUM(F12,F33,F62,F67)</f>
        <v>922393.73</v>
      </c>
      <c r="G11" s="158">
        <f t="shared" ref="G11:I11" si="0">SUM(G12,G33,G62,G67)</f>
        <v>903191.15999999992</v>
      </c>
      <c r="H11" s="158">
        <f t="shared" si="0"/>
        <v>915709.1</v>
      </c>
      <c r="I11" s="158">
        <f t="shared" si="0"/>
        <v>915709.1</v>
      </c>
    </row>
    <row r="12" spans="1:9" ht="44.25" customHeight="1" x14ac:dyDescent="0.25">
      <c r="A12" s="206" t="s">
        <v>102</v>
      </c>
      <c r="B12" s="207"/>
      <c r="C12" s="208"/>
      <c r="D12" s="106" t="s">
        <v>103</v>
      </c>
      <c r="E12" s="159">
        <f>SUM(E13,E19,E22,E29)</f>
        <v>835788.86</v>
      </c>
      <c r="F12" s="159">
        <f>SUM(F13,F19,F22,F29)</f>
        <v>896994.26</v>
      </c>
      <c r="G12" s="159">
        <f>SUM(G13,G19,G22,G29)</f>
        <v>898191.15999999992</v>
      </c>
      <c r="H12" s="159">
        <f t="shared" ref="H12:I12" si="1">SUM(H13,H19,H22,H29)</f>
        <v>910709.1</v>
      </c>
      <c r="I12" s="159">
        <f t="shared" si="1"/>
        <v>910709.1</v>
      </c>
    </row>
    <row r="13" spans="1:9" ht="33" customHeight="1" x14ac:dyDescent="0.25">
      <c r="A13" s="206" t="s">
        <v>104</v>
      </c>
      <c r="B13" s="207"/>
      <c r="C13" s="208"/>
      <c r="D13" s="106" t="s">
        <v>105</v>
      </c>
      <c r="E13" s="111">
        <f>SUM(E15:E18)</f>
        <v>74663.63</v>
      </c>
      <c r="F13" s="111">
        <f>SUM(F15:F18)</f>
        <v>65278.29</v>
      </c>
      <c r="G13" s="111">
        <f t="shared" ref="G13:I13" si="2">SUM(G15:G18)</f>
        <v>63662.22</v>
      </c>
      <c r="H13" s="111">
        <f t="shared" si="2"/>
        <v>63662.22</v>
      </c>
      <c r="I13" s="111">
        <f t="shared" si="2"/>
        <v>63662.22</v>
      </c>
    </row>
    <row r="14" spans="1:9" x14ac:dyDescent="0.25">
      <c r="A14" s="203" t="s">
        <v>106</v>
      </c>
      <c r="B14" s="204"/>
      <c r="C14" s="205"/>
      <c r="D14" s="110" t="s">
        <v>96</v>
      </c>
      <c r="E14" s="111"/>
      <c r="F14" s="111"/>
      <c r="G14" s="111"/>
      <c r="H14" s="111"/>
      <c r="I14" s="111"/>
    </row>
    <row r="15" spans="1:9" x14ac:dyDescent="0.25">
      <c r="A15" s="224">
        <v>3</v>
      </c>
      <c r="B15" s="225"/>
      <c r="C15" s="226"/>
      <c r="D15" s="110" t="s">
        <v>9</v>
      </c>
      <c r="E15" s="107">
        <v>69853.8</v>
      </c>
      <c r="F15" s="107">
        <v>65278.29</v>
      </c>
      <c r="G15" s="107">
        <v>63662.22</v>
      </c>
      <c r="H15" s="107">
        <v>63662.22</v>
      </c>
      <c r="I15" s="107">
        <v>63662.22</v>
      </c>
    </row>
    <row r="16" spans="1:9" x14ac:dyDescent="0.25">
      <c r="A16" s="112"/>
      <c r="B16" s="113"/>
      <c r="C16" s="114"/>
      <c r="D16" s="114"/>
      <c r="E16" s="107"/>
      <c r="F16" s="107"/>
      <c r="G16" s="107"/>
      <c r="H16" s="107"/>
      <c r="I16" s="107"/>
    </row>
    <row r="17" spans="1:9" x14ac:dyDescent="0.25">
      <c r="A17" s="203" t="s">
        <v>118</v>
      </c>
      <c r="B17" s="204"/>
      <c r="C17" s="205"/>
      <c r="D17" s="110" t="s">
        <v>119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</row>
    <row r="18" spans="1:9" ht="15" customHeight="1" x14ac:dyDescent="0.25">
      <c r="A18" s="227" t="s">
        <v>120</v>
      </c>
      <c r="B18" s="228"/>
      <c r="C18" s="229"/>
      <c r="D18" s="110" t="s">
        <v>121</v>
      </c>
      <c r="E18" s="107">
        <v>4809.83</v>
      </c>
      <c r="F18" s="107">
        <v>0</v>
      </c>
      <c r="G18" s="107">
        <v>0</v>
      </c>
      <c r="H18" s="107">
        <v>0</v>
      </c>
      <c r="I18" s="107">
        <v>0</v>
      </c>
    </row>
    <row r="19" spans="1:9" ht="25.5" x14ac:dyDescent="0.25">
      <c r="A19" s="206" t="s">
        <v>122</v>
      </c>
      <c r="B19" s="207"/>
      <c r="C19" s="208"/>
      <c r="D19" s="106" t="s">
        <v>123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</row>
    <row r="20" spans="1:9" x14ac:dyDescent="0.25">
      <c r="A20" s="203" t="s">
        <v>106</v>
      </c>
      <c r="B20" s="204"/>
      <c r="C20" s="205"/>
      <c r="D20" s="110" t="s">
        <v>97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</row>
    <row r="21" spans="1:9" ht="15" customHeight="1" x14ac:dyDescent="0.25">
      <c r="A21" s="108"/>
      <c r="B21" s="109"/>
      <c r="C21" s="110"/>
      <c r="D21" s="114"/>
      <c r="E21" s="107"/>
      <c r="F21" s="107"/>
      <c r="G21" s="107"/>
      <c r="H21" s="107"/>
      <c r="I21" s="107"/>
    </row>
    <row r="22" spans="1:9" x14ac:dyDescent="0.25">
      <c r="A22" s="206" t="s">
        <v>124</v>
      </c>
      <c r="B22" s="207"/>
      <c r="C22" s="208"/>
      <c r="D22" s="106" t="s">
        <v>125</v>
      </c>
      <c r="E22" s="160">
        <f>SUM(E23:E26)</f>
        <v>1874.71</v>
      </c>
      <c r="F22" s="160">
        <f>SUM(F23:F26)</f>
        <v>9519.9699999999993</v>
      </c>
      <c r="G22" s="160">
        <f t="shared" ref="G22:I22" si="3">SUM(G23:G26)</f>
        <v>0</v>
      </c>
      <c r="H22" s="160">
        <f t="shared" si="3"/>
        <v>0</v>
      </c>
      <c r="I22" s="160">
        <f t="shared" si="3"/>
        <v>0</v>
      </c>
    </row>
    <row r="23" spans="1:9" x14ac:dyDescent="0.25">
      <c r="A23" s="203" t="s">
        <v>106</v>
      </c>
      <c r="B23" s="204"/>
      <c r="C23" s="205"/>
      <c r="D23" s="110" t="s">
        <v>126</v>
      </c>
      <c r="E23" s="107">
        <v>0</v>
      </c>
      <c r="F23" s="107">
        <v>9519.9699999999993</v>
      </c>
      <c r="G23" s="107">
        <v>0</v>
      </c>
      <c r="H23" s="107">
        <v>0</v>
      </c>
      <c r="I23" s="107">
        <v>0</v>
      </c>
    </row>
    <row r="24" spans="1:9" x14ac:dyDescent="0.25">
      <c r="A24" s="108"/>
      <c r="B24" s="109"/>
      <c r="C24" s="110"/>
      <c r="D24" s="110" t="s">
        <v>127</v>
      </c>
      <c r="E24" s="107">
        <v>151.33000000000001</v>
      </c>
      <c r="F24" s="107">
        <v>0</v>
      </c>
      <c r="G24" s="107">
        <v>0</v>
      </c>
      <c r="H24" s="107">
        <v>0</v>
      </c>
      <c r="I24" s="107">
        <v>0</v>
      </c>
    </row>
    <row r="25" spans="1:9" x14ac:dyDescent="0.25">
      <c r="A25" s="108"/>
      <c r="B25" s="109"/>
      <c r="C25" s="110"/>
      <c r="D25" s="110" t="s">
        <v>128</v>
      </c>
      <c r="E25" s="107">
        <v>1124.3800000000001</v>
      </c>
      <c r="F25" s="107">
        <v>0</v>
      </c>
      <c r="G25" s="107">
        <v>0</v>
      </c>
      <c r="H25" s="107">
        <v>0</v>
      </c>
      <c r="I25" s="107">
        <v>0</v>
      </c>
    </row>
    <row r="26" spans="1:9" x14ac:dyDescent="0.25">
      <c r="A26" s="203" t="s">
        <v>120</v>
      </c>
      <c r="B26" s="204"/>
      <c r="C26" s="205"/>
      <c r="D26" s="110" t="s">
        <v>127</v>
      </c>
      <c r="E26" s="107">
        <v>599</v>
      </c>
      <c r="F26" s="107">
        <v>0</v>
      </c>
      <c r="G26" s="107">
        <v>0</v>
      </c>
      <c r="H26" s="107">
        <v>0</v>
      </c>
      <c r="I26" s="107">
        <v>0</v>
      </c>
    </row>
    <row r="27" spans="1:9" ht="25.5" x14ac:dyDescent="0.25">
      <c r="A27" s="206" t="s">
        <v>107</v>
      </c>
      <c r="B27" s="207"/>
      <c r="C27" s="208"/>
      <c r="D27" s="106" t="s">
        <v>108</v>
      </c>
      <c r="E27" s="107"/>
      <c r="F27" s="107"/>
      <c r="G27" s="107"/>
      <c r="H27" s="107"/>
      <c r="I27" s="107"/>
    </row>
    <row r="28" spans="1:9" x14ac:dyDescent="0.25">
      <c r="A28" s="203" t="s">
        <v>109</v>
      </c>
      <c r="B28" s="204"/>
      <c r="C28" s="205"/>
      <c r="D28" s="106" t="s">
        <v>110</v>
      </c>
      <c r="E28" s="107"/>
      <c r="F28" s="107"/>
      <c r="G28" s="107"/>
      <c r="H28" s="107"/>
      <c r="I28" s="107"/>
    </row>
    <row r="29" spans="1:9" x14ac:dyDescent="0.25">
      <c r="A29" s="116"/>
      <c r="B29" s="117"/>
      <c r="C29" s="118">
        <v>3</v>
      </c>
      <c r="D29" s="110" t="s">
        <v>9</v>
      </c>
      <c r="E29" s="111">
        <f t="shared" ref="E29" si="4">SUM(E30:E31)</f>
        <v>759250.52</v>
      </c>
      <c r="F29" s="111">
        <f>F30+F31</f>
        <v>822196</v>
      </c>
      <c r="G29" s="111">
        <f>G30+G31</f>
        <v>834528.94</v>
      </c>
      <c r="H29" s="111">
        <f t="shared" ref="H29:I29" si="5">H30+H31</f>
        <v>847046.88</v>
      </c>
      <c r="I29" s="111">
        <f t="shared" si="5"/>
        <v>847046.88</v>
      </c>
    </row>
    <row r="30" spans="1:9" x14ac:dyDescent="0.25">
      <c r="A30" s="116"/>
      <c r="B30" s="117"/>
      <c r="C30" s="118">
        <v>31</v>
      </c>
      <c r="D30" s="110" t="s">
        <v>10</v>
      </c>
      <c r="E30" s="107">
        <v>734756.04</v>
      </c>
      <c r="F30" s="107">
        <f>822196-F31</f>
        <v>794196</v>
      </c>
      <c r="G30" s="107">
        <f>834528.94-G31</f>
        <v>806108.94</v>
      </c>
      <c r="H30" s="107">
        <f>847046.88-H31</f>
        <v>818200.58</v>
      </c>
      <c r="I30" s="107">
        <f>847046.88-I31</f>
        <v>818200.58</v>
      </c>
    </row>
    <row r="31" spans="1:9" x14ac:dyDescent="0.25">
      <c r="A31" s="210">
        <v>32</v>
      </c>
      <c r="B31" s="211"/>
      <c r="C31" s="212"/>
      <c r="D31" s="110" t="s">
        <v>18</v>
      </c>
      <c r="E31" s="107">
        <v>24494.48</v>
      </c>
      <c r="F31" s="107">
        <v>28000</v>
      </c>
      <c r="G31" s="107">
        <v>28420</v>
      </c>
      <c r="H31" s="107">
        <v>28846.3</v>
      </c>
      <c r="I31" s="107">
        <v>28846.3</v>
      </c>
    </row>
    <row r="32" spans="1:9" x14ac:dyDescent="0.25">
      <c r="A32" s="119"/>
      <c r="B32" s="120"/>
      <c r="C32" s="121"/>
      <c r="D32" s="114"/>
      <c r="E32" s="107"/>
      <c r="F32" s="107"/>
      <c r="G32" s="107"/>
      <c r="H32" s="107"/>
      <c r="I32" s="115"/>
    </row>
    <row r="33" spans="1:9" ht="25.5" x14ac:dyDescent="0.25">
      <c r="A33" s="206" t="s">
        <v>111</v>
      </c>
      <c r="B33" s="207"/>
      <c r="C33" s="208"/>
      <c r="D33" s="106" t="s">
        <v>129</v>
      </c>
      <c r="E33" s="161">
        <f>E34+E39+E41+E50+E53+E55+E57+E59</f>
        <v>31958.04</v>
      </c>
      <c r="F33" s="161">
        <f>SUM(F34,F41,F50,F55,F57,F59)</f>
        <v>25399.469999999998</v>
      </c>
      <c r="G33" s="161">
        <v>5000</v>
      </c>
      <c r="H33" s="161">
        <v>5000</v>
      </c>
      <c r="I33" s="161">
        <v>5000</v>
      </c>
    </row>
    <row r="34" spans="1:9" ht="25.5" x14ac:dyDescent="0.25">
      <c r="A34" s="206" t="s">
        <v>130</v>
      </c>
      <c r="B34" s="207"/>
      <c r="C34" s="208"/>
      <c r="D34" s="106" t="s">
        <v>131</v>
      </c>
      <c r="E34" s="160">
        <f>E35+E36</f>
        <v>498.75</v>
      </c>
      <c r="F34" s="160">
        <f>SUM(F35:F40)</f>
        <v>1500</v>
      </c>
      <c r="G34" s="160">
        <f t="shared" ref="G34:I34" si="6">SUM(G35)</f>
        <v>0</v>
      </c>
      <c r="H34" s="160">
        <f t="shared" si="6"/>
        <v>0</v>
      </c>
      <c r="I34" s="160">
        <f t="shared" si="6"/>
        <v>0</v>
      </c>
    </row>
    <row r="35" spans="1:9" ht="75" customHeight="1" x14ac:dyDescent="0.25">
      <c r="A35" s="203" t="s">
        <v>118</v>
      </c>
      <c r="B35" s="207"/>
      <c r="C35" s="208"/>
      <c r="D35" s="110" t="s">
        <v>167</v>
      </c>
      <c r="E35" s="162">
        <v>0</v>
      </c>
      <c r="F35" s="162">
        <v>1500</v>
      </c>
      <c r="G35" s="162">
        <v>0</v>
      </c>
      <c r="H35" s="162">
        <v>0</v>
      </c>
      <c r="I35" s="162">
        <v>0</v>
      </c>
    </row>
    <row r="36" spans="1:9" x14ac:dyDescent="0.25">
      <c r="A36" s="104"/>
      <c r="B36" s="105"/>
      <c r="C36" s="106"/>
      <c r="D36" s="110" t="s">
        <v>132</v>
      </c>
      <c r="E36" s="165">
        <v>498.75</v>
      </c>
      <c r="F36" s="162">
        <v>0</v>
      </c>
      <c r="G36" s="162">
        <v>0</v>
      </c>
      <c r="H36" s="162">
        <v>0</v>
      </c>
      <c r="I36" s="162">
        <v>0</v>
      </c>
    </row>
    <row r="37" spans="1:9" x14ac:dyDescent="0.25">
      <c r="A37" s="206" t="s">
        <v>163</v>
      </c>
      <c r="B37" s="207"/>
      <c r="C37" s="208"/>
      <c r="D37" s="213"/>
      <c r="E37" s="215"/>
      <c r="F37" s="215">
        <v>0</v>
      </c>
      <c r="G37" s="215">
        <v>0</v>
      </c>
      <c r="H37" s="215">
        <f t="shared" ref="H37:I37" si="7">SUM(H39)</f>
        <v>0</v>
      </c>
      <c r="I37" s="215">
        <f t="shared" si="7"/>
        <v>0</v>
      </c>
    </row>
    <row r="38" spans="1:9" x14ac:dyDescent="0.25">
      <c r="A38" s="104"/>
      <c r="B38" s="105"/>
      <c r="C38" s="106"/>
      <c r="D38" s="214"/>
      <c r="E38" s="216"/>
      <c r="F38" s="216"/>
      <c r="G38" s="216"/>
      <c r="H38" s="216"/>
      <c r="I38" s="216"/>
    </row>
    <row r="39" spans="1:9" x14ac:dyDescent="0.25">
      <c r="A39" s="203" t="s">
        <v>118</v>
      </c>
      <c r="B39" s="204"/>
      <c r="C39" s="205"/>
      <c r="D39" s="110" t="s">
        <v>164</v>
      </c>
      <c r="E39" s="111">
        <v>2500</v>
      </c>
      <c r="F39" s="107">
        <v>0</v>
      </c>
      <c r="G39" s="107">
        <v>0</v>
      </c>
      <c r="H39" s="107">
        <v>0</v>
      </c>
      <c r="I39" s="115">
        <v>0</v>
      </c>
    </row>
    <row r="40" spans="1:9" x14ac:dyDescent="0.25">
      <c r="A40" s="104"/>
      <c r="B40" s="105"/>
      <c r="C40" s="106"/>
      <c r="D40" s="106"/>
      <c r="E40" s="163"/>
      <c r="F40" s="163"/>
      <c r="G40" s="163"/>
      <c r="H40" s="163"/>
      <c r="I40" s="163"/>
    </row>
    <row r="41" spans="1:9" x14ac:dyDescent="0.25">
      <c r="A41" s="206" t="s">
        <v>113</v>
      </c>
      <c r="B41" s="207"/>
      <c r="C41" s="208"/>
      <c r="D41" s="213" t="s">
        <v>112</v>
      </c>
      <c r="E41" s="215">
        <f>SUM(E43:E49)</f>
        <v>2080.1999999999998</v>
      </c>
      <c r="F41" s="215">
        <f>SUM(F43:F49)</f>
        <v>7027.94</v>
      </c>
      <c r="G41" s="215">
        <v>0</v>
      </c>
      <c r="H41" s="215">
        <f t="shared" ref="H41:I41" si="8">SUM(H43)</f>
        <v>0</v>
      </c>
      <c r="I41" s="215">
        <f t="shared" si="8"/>
        <v>0</v>
      </c>
    </row>
    <row r="42" spans="1:9" x14ac:dyDescent="0.25">
      <c r="A42" s="104"/>
      <c r="B42" s="105"/>
      <c r="C42" s="106"/>
      <c r="D42" s="214"/>
      <c r="E42" s="216"/>
      <c r="F42" s="216"/>
      <c r="G42" s="216"/>
      <c r="H42" s="216"/>
      <c r="I42" s="216"/>
    </row>
    <row r="43" spans="1:9" ht="20.25" customHeight="1" x14ac:dyDescent="0.25">
      <c r="A43" s="203" t="s">
        <v>114</v>
      </c>
      <c r="B43" s="204"/>
      <c r="C43" s="205"/>
      <c r="D43" s="110" t="s">
        <v>162</v>
      </c>
      <c r="E43" s="107">
        <v>1354.2</v>
      </c>
      <c r="F43" s="107">
        <v>6947.94</v>
      </c>
      <c r="G43" s="107">
        <v>0</v>
      </c>
      <c r="H43" s="107">
        <v>0</v>
      </c>
      <c r="I43" s="115">
        <v>0</v>
      </c>
    </row>
    <row r="44" spans="1:9" ht="75" customHeight="1" x14ac:dyDescent="0.25">
      <c r="A44" s="108"/>
      <c r="B44" s="109"/>
      <c r="C44" s="110"/>
      <c r="D44" s="110" t="s">
        <v>133</v>
      </c>
      <c r="E44" s="107">
        <v>219.01</v>
      </c>
      <c r="F44" s="107">
        <v>0</v>
      </c>
      <c r="G44" s="107">
        <v>0</v>
      </c>
      <c r="H44" s="107">
        <v>0</v>
      </c>
      <c r="I44" s="107">
        <v>0</v>
      </c>
    </row>
    <row r="45" spans="1:9" x14ac:dyDescent="0.25">
      <c r="A45" s="203" t="s">
        <v>134</v>
      </c>
      <c r="B45" s="204"/>
      <c r="C45" s="205"/>
      <c r="D45" s="110" t="s">
        <v>135</v>
      </c>
      <c r="E45" s="107">
        <v>196.99</v>
      </c>
      <c r="F45" s="107">
        <v>0</v>
      </c>
      <c r="G45" s="107">
        <v>0</v>
      </c>
      <c r="H45" s="107">
        <v>0</v>
      </c>
      <c r="I45" s="107">
        <v>0</v>
      </c>
    </row>
    <row r="46" spans="1:9" x14ac:dyDescent="0.25">
      <c r="A46" s="203" t="s">
        <v>109</v>
      </c>
      <c r="B46" s="204"/>
      <c r="C46" s="205"/>
      <c r="D46" s="110" t="s">
        <v>136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</row>
    <row r="47" spans="1:9" x14ac:dyDescent="0.25">
      <c r="A47" s="203"/>
      <c r="B47" s="204"/>
      <c r="C47" s="205"/>
      <c r="D47" s="110" t="s">
        <v>97</v>
      </c>
      <c r="E47" s="107">
        <v>310</v>
      </c>
      <c r="F47" s="107">
        <v>0</v>
      </c>
      <c r="G47" s="107">
        <v>0</v>
      </c>
      <c r="H47" s="107">
        <v>0</v>
      </c>
      <c r="I47" s="107">
        <v>0</v>
      </c>
    </row>
    <row r="48" spans="1:9" x14ac:dyDescent="0.25">
      <c r="A48" s="108"/>
      <c r="B48" s="109"/>
      <c r="C48" s="110"/>
      <c r="D48" s="110" t="s">
        <v>135</v>
      </c>
      <c r="E48" s="107">
        <v>0</v>
      </c>
      <c r="F48" s="107">
        <v>80</v>
      </c>
      <c r="G48" s="107">
        <v>0</v>
      </c>
      <c r="H48" s="107">
        <v>0</v>
      </c>
      <c r="I48" s="107">
        <v>0</v>
      </c>
    </row>
    <row r="49" spans="1:9" x14ac:dyDescent="0.25">
      <c r="A49" s="247" t="s">
        <v>137</v>
      </c>
      <c r="B49" s="248"/>
      <c r="C49" s="249"/>
      <c r="D49" s="110" t="s">
        <v>98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</row>
    <row r="50" spans="1:9" x14ac:dyDescent="0.25">
      <c r="A50" s="206" t="s">
        <v>115</v>
      </c>
      <c r="B50" s="207"/>
      <c r="C50" s="208"/>
      <c r="D50" s="106" t="s">
        <v>116</v>
      </c>
      <c r="E50" s="111">
        <f>E51+E52</f>
        <v>8795.25</v>
      </c>
      <c r="F50" s="111">
        <f>SUM(F51:F54)</f>
        <v>5000</v>
      </c>
      <c r="G50" s="111">
        <f>SUM(G51)</f>
        <v>7000</v>
      </c>
      <c r="H50" s="111">
        <f t="shared" ref="H50:I50" si="9">SUM(H51)</f>
        <v>7000</v>
      </c>
      <c r="I50" s="111">
        <f t="shared" si="9"/>
        <v>7000</v>
      </c>
    </row>
    <row r="51" spans="1:9" x14ac:dyDescent="0.25">
      <c r="A51" s="203" t="s">
        <v>109</v>
      </c>
      <c r="B51" s="204"/>
      <c r="C51" s="205"/>
      <c r="D51" s="110" t="s">
        <v>97</v>
      </c>
      <c r="E51" s="107">
        <v>4096.8500000000004</v>
      </c>
      <c r="F51" s="107">
        <v>5000</v>
      </c>
      <c r="G51" s="107">
        <v>7000</v>
      </c>
      <c r="H51" s="107">
        <v>7000</v>
      </c>
      <c r="I51" s="107">
        <v>7000</v>
      </c>
    </row>
    <row r="52" spans="1:9" ht="75" customHeight="1" x14ac:dyDescent="0.25">
      <c r="A52" s="227" t="s">
        <v>114</v>
      </c>
      <c r="B52" s="228"/>
      <c r="C52" s="229"/>
      <c r="D52" s="114" t="s">
        <v>97</v>
      </c>
      <c r="E52" s="107">
        <v>4698.3999999999996</v>
      </c>
      <c r="F52" s="107">
        <v>0</v>
      </c>
      <c r="G52" s="107">
        <v>0</v>
      </c>
      <c r="H52" s="107">
        <v>0</v>
      </c>
      <c r="I52" s="115">
        <v>0</v>
      </c>
    </row>
    <row r="53" spans="1:9" x14ac:dyDescent="0.25">
      <c r="A53" s="236" t="s">
        <v>165</v>
      </c>
      <c r="B53" s="236"/>
      <c r="C53" s="236"/>
      <c r="D53" s="164" t="s">
        <v>166</v>
      </c>
      <c r="E53" s="165">
        <f t="shared" ref="E53:I53" si="10">SUM(E54)</f>
        <v>700</v>
      </c>
      <c r="F53" s="165">
        <f t="shared" si="10"/>
        <v>0</v>
      </c>
      <c r="G53" s="165">
        <f t="shared" si="10"/>
        <v>0</v>
      </c>
      <c r="H53" s="165">
        <f t="shared" si="10"/>
        <v>0</v>
      </c>
      <c r="I53" s="165">
        <f t="shared" si="10"/>
        <v>0</v>
      </c>
    </row>
    <row r="54" spans="1:9" x14ac:dyDescent="0.25">
      <c r="A54" s="237" t="s">
        <v>118</v>
      </c>
      <c r="B54" s="238"/>
      <c r="C54" s="239"/>
      <c r="D54" s="166" t="s">
        <v>140</v>
      </c>
      <c r="E54" s="162">
        <v>700</v>
      </c>
      <c r="F54" s="162">
        <v>0</v>
      </c>
      <c r="G54" s="162">
        <v>0</v>
      </c>
      <c r="H54" s="162">
        <v>0</v>
      </c>
      <c r="I54" s="162">
        <v>0</v>
      </c>
    </row>
    <row r="55" spans="1:9" x14ac:dyDescent="0.25">
      <c r="A55" s="236" t="s">
        <v>138</v>
      </c>
      <c r="B55" s="236"/>
      <c r="C55" s="236"/>
      <c r="D55" s="164" t="s">
        <v>139</v>
      </c>
      <c r="E55" s="165">
        <f t="shared" ref="E55" si="11">SUM(E56)</f>
        <v>730.02</v>
      </c>
      <c r="F55" s="165">
        <f t="shared" ref="F55:I55" si="12">SUM(F56)</f>
        <v>730.02</v>
      </c>
      <c r="G55" s="165">
        <f t="shared" si="12"/>
        <v>0</v>
      </c>
      <c r="H55" s="165">
        <f t="shared" si="12"/>
        <v>0</v>
      </c>
      <c r="I55" s="165">
        <f t="shared" si="12"/>
        <v>0</v>
      </c>
    </row>
    <row r="56" spans="1:9" x14ac:dyDescent="0.25">
      <c r="A56" s="237" t="s">
        <v>118</v>
      </c>
      <c r="B56" s="238"/>
      <c r="C56" s="239"/>
      <c r="D56" s="166" t="s">
        <v>140</v>
      </c>
      <c r="E56" s="162">
        <v>730.02</v>
      </c>
      <c r="F56" s="162">
        <v>730.02</v>
      </c>
      <c r="G56" s="162">
        <v>0</v>
      </c>
      <c r="H56" s="162">
        <v>0</v>
      </c>
      <c r="I56" s="162">
        <v>0</v>
      </c>
    </row>
    <row r="57" spans="1:9" x14ac:dyDescent="0.25">
      <c r="A57" s="233" t="s">
        <v>141</v>
      </c>
      <c r="B57" s="234"/>
      <c r="C57" s="235"/>
      <c r="D57" s="164" t="s">
        <v>142</v>
      </c>
      <c r="E57" s="165">
        <f t="shared" ref="E57" si="13">SUM(E58)</f>
        <v>16491.82</v>
      </c>
      <c r="F57" s="165">
        <f t="shared" ref="F57:I57" si="14">SUM(F58)</f>
        <v>11003.56</v>
      </c>
      <c r="G57" s="165">
        <f t="shared" si="14"/>
        <v>0</v>
      </c>
      <c r="H57" s="165">
        <f t="shared" si="14"/>
        <v>0</v>
      </c>
      <c r="I57" s="165">
        <f t="shared" si="14"/>
        <v>0</v>
      </c>
    </row>
    <row r="58" spans="1:9" x14ac:dyDescent="0.25">
      <c r="A58" s="237" t="s">
        <v>109</v>
      </c>
      <c r="B58" s="218"/>
      <c r="C58" s="219"/>
      <c r="D58" s="166" t="s">
        <v>143</v>
      </c>
      <c r="E58" s="162">
        <v>16491.82</v>
      </c>
      <c r="F58" s="162">
        <v>11003.56</v>
      </c>
      <c r="G58" s="162">
        <v>0</v>
      </c>
      <c r="H58" s="162">
        <v>0</v>
      </c>
      <c r="I58" s="162">
        <v>0</v>
      </c>
    </row>
    <row r="59" spans="1:9" ht="75" customHeight="1" x14ac:dyDescent="0.25">
      <c r="A59" s="233" t="s">
        <v>144</v>
      </c>
      <c r="B59" s="234"/>
      <c r="C59" s="235"/>
      <c r="D59" s="164" t="s">
        <v>145</v>
      </c>
      <c r="E59" s="165">
        <f>SUM(E60)</f>
        <v>162</v>
      </c>
      <c r="F59" s="165">
        <f>SUM(F60)</f>
        <v>137.94999999999999</v>
      </c>
      <c r="G59" s="165">
        <f t="shared" ref="G59:I59" si="15">SUM(G60)</f>
        <v>0</v>
      </c>
      <c r="H59" s="165">
        <f t="shared" si="15"/>
        <v>0</v>
      </c>
      <c r="I59" s="165">
        <f t="shared" si="15"/>
        <v>0</v>
      </c>
    </row>
    <row r="60" spans="1:9" x14ac:dyDescent="0.25">
      <c r="A60" s="237" t="s">
        <v>109</v>
      </c>
      <c r="B60" s="238"/>
      <c r="C60" s="239"/>
      <c r="D60" s="89" t="s">
        <v>146</v>
      </c>
      <c r="E60" s="162">
        <v>162</v>
      </c>
      <c r="F60" s="162">
        <v>137.94999999999999</v>
      </c>
      <c r="G60" s="162">
        <v>0</v>
      </c>
      <c r="H60" s="162">
        <v>0</v>
      </c>
      <c r="I60" s="162">
        <v>0</v>
      </c>
    </row>
    <row r="61" spans="1:9" x14ac:dyDescent="0.25">
      <c r="A61" s="217"/>
      <c r="B61" s="218"/>
      <c r="C61" s="219"/>
      <c r="D61" s="89"/>
      <c r="E61" s="162"/>
      <c r="F61" s="162"/>
      <c r="G61" s="162"/>
      <c r="H61" s="162"/>
      <c r="I61" s="162"/>
    </row>
    <row r="62" spans="1:9" x14ac:dyDescent="0.25">
      <c r="A62" s="233" t="s">
        <v>147</v>
      </c>
      <c r="B62" s="234"/>
      <c r="C62" s="235"/>
      <c r="D62" s="164" t="s">
        <v>148</v>
      </c>
      <c r="E62" s="167">
        <f>SUM(E63)</f>
        <v>7134.52</v>
      </c>
      <c r="F62" s="167">
        <f>SUM(F63)</f>
        <v>0</v>
      </c>
      <c r="G62" s="168"/>
      <c r="H62" s="168"/>
      <c r="I62" s="168"/>
    </row>
    <row r="63" spans="1:9" x14ac:dyDescent="0.25">
      <c r="A63" s="233" t="s">
        <v>149</v>
      </c>
      <c r="B63" s="234"/>
      <c r="C63" s="235"/>
      <c r="D63" s="164" t="s">
        <v>150</v>
      </c>
      <c r="E63" s="169">
        <f>SUM(E64:E66)</f>
        <v>7134.52</v>
      </c>
      <c r="F63" s="169">
        <f>SUM(F64:F66)</f>
        <v>0</v>
      </c>
      <c r="G63" s="162"/>
      <c r="H63" s="162"/>
      <c r="I63" s="162"/>
    </row>
    <row r="64" spans="1:9" x14ac:dyDescent="0.25">
      <c r="A64" s="217" t="s">
        <v>118</v>
      </c>
      <c r="B64" s="218"/>
      <c r="C64" s="219"/>
      <c r="D64" s="89" t="s">
        <v>151</v>
      </c>
      <c r="E64" s="162">
        <v>5780.71</v>
      </c>
      <c r="F64" s="162">
        <v>0</v>
      </c>
      <c r="G64" s="162"/>
      <c r="H64" s="162"/>
      <c r="I64" s="162"/>
    </row>
    <row r="65" spans="1:9" x14ac:dyDescent="0.25">
      <c r="A65" s="217"/>
      <c r="B65" s="218"/>
      <c r="C65" s="219"/>
      <c r="D65" s="89" t="s">
        <v>152</v>
      </c>
      <c r="E65" s="162">
        <v>400</v>
      </c>
      <c r="F65" s="162">
        <v>0</v>
      </c>
      <c r="G65" s="162"/>
      <c r="H65" s="162"/>
      <c r="I65" s="162"/>
    </row>
    <row r="66" spans="1:9" ht="75" customHeight="1" x14ac:dyDescent="0.25">
      <c r="A66" s="217"/>
      <c r="B66" s="218"/>
      <c r="C66" s="219"/>
      <c r="D66" s="89" t="s">
        <v>153</v>
      </c>
      <c r="E66" s="162">
        <v>953.81</v>
      </c>
      <c r="F66" s="162">
        <v>0</v>
      </c>
      <c r="G66" s="162"/>
      <c r="H66" s="162"/>
      <c r="I66" s="162"/>
    </row>
    <row r="67" spans="1:9" x14ac:dyDescent="0.25">
      <c r="A67" s="233" t="s">
        <v>154</v>
      </c>
      <c r="B67" s="234"/>
      <c r="C67" s="235"/>
      <c r="D67" s="164" t="s">
        <v>155</v>
      </c>
      <c r="E67" s="167">
        <f>SUM(E68:E73)</f>
        <v>1654</v>
      </c>
      <c r="F67" s="167">
        <f>SUM(F68:F73)</f>
        <v>0</v>
      </c>
      <c r="G67" s="167">
        <f t="shared" ref="G67:I67" si="16">SUM(G69:G70)</f>
        <v>0</v>
      </c>
      <c r="H67" s="167">
        <f t="shared" si="16"/>
        <v>0</v>
      </c>
      <c r="I67" s="167">
        <f t="shared" si="16"/>
        <v>0</v>
      </c>
    </row>
    <row r="68" spans="1:9" x14ac:dyDescent="0.25">
      <c r="A68" s="233" t="s">
        <v>156</v>
      </c>
      <c r="B68" s="234"/>
      <c r="C68" s="235"/>
      <c r="D68" s="164" t="s">
        <v>157</v>
      </c>
      <c r="E68" s="170"/>
      <c r="F68" s="170"/>
      <c r="G68" s="170"/>
      <c r="H68" s="170"/>
      <c r="I68" s="170"/>
    </row>
    <row r="69" spans="1:9" ht="75" customHeight="1" x14ac:dyDescent="0.25">
      <c r="A69" s="237" t="s">
        <v>158</v>
      </c>
      <c r="B69" s="238"/>
      <c r="C69" s="239"/>
      <c r="D69" s="89" t="s">
        <v>159</v>
      </c>
      <c r="E69" s="162">
        <v>0</v>
      </c>
      <c r="F69" s="162">
        <v>0</v>
      </c>
      <c r="G69" s="162">
        <v>0</v>
      </c>
      <c r="H69" s="162">
        <v>0</v>
      </c>
      <c r="I69" s="162">
        <v>0</v>
      </c>
    </row>
    <row r="70" spans="1:9" ht="45" customHeight="1" x14ac:dyDescent="0.25">
      <c r="A70" s="217"/>
      <c r="B70" s="218"/>
      <c r="C70" s="219"/>
      <c r="D70" s="89" t="s">
        <v>98</v>
      </c>
      <c r="E70" s="162">
        <v>1654</v>
      </c>
      <c r="F70" s="162">
        <v>0</v>
      </c>
      <c r="G70" s="162">
        <v>0</v>
      </c>
      <c r="H70" s="162">
        <v>0</v>
      </c>
      <c r="I70" s="162">
        <v>0</v>
      </c>
    </row>
    <row r="71" spans="1:9" ht="60" customHeight="1" x14ac:dyDescent="0.25">
      <c r="A71" s="233" t="s">
        <v>160</v>
      </c>
      <c r="B71" s="234"/>
      <c r="C71" s="234"/>
      <c r="D71" s="242" t="s">
        <v>161</v>
      </c>
      <c r="E71" s="240">
        <v>0</v>
      </c>
      <c r="F71" s="240">
        <v>0</v>
      </c>
      <c r="G71" s="240">
        <f t="shared" ref="G71:I71" si="17">SUM(G74:G77)</f>
        <v>0</v>
      </c>
      <c r="H71" s="240">
        <f t="shared" si="17"/>
        <v>0</v>
      </c>
      <c r="I71" s="240">
        <f t="shared" si="17"/>
        <v>0</v>
      </c>
    </row>
    <row r="72" spans="1:9" ht="90" customHeight="1" x14ac:dyDescent="0.25">
      <c r="A72" s="217"/>
      <c r="B72" s="218"/>
      <c r="C72" s="218"/>
      <c r="D72" s="243"/>
      <c r="E72" s="240"/>
      <c r="F72" s="240"/>
      <c r="G72" s="240"/>
      <c r="H72" s="240"/>
      <c r="I72" s="240"/>
    </row>
    <row r="73" spans="1:9" x14ac:dyDescent="0.25">
      <c r="A73" s="244"/>
      <c r="B73" s="244"/>
      <c r="C73" s="245"/>
      <c r="D73" s="243"/>
      <c r="E73" s="241"/>
      <c r="F73" s="241"/>
      <c r="G73" s="241"/>
      <c r="H73" s="241"/>
      <c r="I73" s="241"/>
    </row>
    <row r="74" spans="1:9" x14ac:dyDescent="0.25">
      <c r="A74" s="246" t="s">
        <v>118</v>
      </c>
      <c r="B74" s="246"/>
      <c r="C74" s="246"/>
      <c r="D74" s="89" t="s">
        <v>152</v>
      </c>
      <c r="E74" s="162">
        <v>300</v>
      </c>
      <c r="F74" s="162">
        <v>0</v>
      </c>
      <c r="G74" s="162">
        <v>0</v>
      </c>
      <c r="H74" s="162">
        <v>0</v>
      </c>
      <c r="I74" s="162">
        <v>0</v>
      </c>
    </row>
    <row r="75" spans="1:9" x14ac:dyDescent="0.25">
      <c r="A75" s="132"/>
      <c r="B75" s="133"/>
      <c r="C75" s="151"/>
      <c r="D75" s="137"/>
      <c r="E75" s="152"/>
      <c r="F75" s="152"/>
    </row>
    <row r="76" spans="1:9" ht="136.5" customHeight="1" x14ac:dyDescent="0.25">
      <c r="A76" s="132"/>
      <c r="B76" s="133"/>
      <c r="C76" s="151"/>
      <c r="D76" s="137"/>
      <c r="E76" s="152"/>
      <c r="F76" s="152"/>
    </row>
    <row r="77" spans="1:9" x14ac:dyDescent="0.25">
      <c r="A77" s="132"/>
      <c r="B77" s="133"/>
      <c r="C77" s="151"/>
      <c r="D77" s="137"/>
      <c r="E77" s="152"/>
      <c r="F77" s="152"/>
    </row>
    <row r="78" spans="1:9" x14ac:dyDescent="0.25">
      <c r="A78" s="141"/>
      <c r="B78" s="143"/>
      <c r="C78" s="134"/>
      <c r="D78" s="137"/>
      <c r="E78" s="152"/>
      <c r="F78" s="152"/>
    </row>
    <row r="79" spans="1:9" x14ac:dyDescent="0.25">
      <c r="A79" s="141"/>
      <c r="B79" s="143"/>
      <c r="C79" s="134"/>
      <c r="D79" s="137"/>
      <c r="E79" s="134"/>
      <c r="F79" s="134"/>
    </row>
    <row r="80" spans="1:9" ht="75" customHeight="1" x14ac:dyDescent="0.25">
      <c r="A80" s="141"/>
      <c r="B80" s="143"/>
      <c r="C80" s="134"/>
      <c r="D80" s="137"/>
      <c r="E80" s="134"/>
      <c r="F80" s="134"/>
    </row>
    <row r="81" spans="1:6" ht="18.75" x14ac:dyDescent="0.3">
      <c r="A81" s="153"/>
      <c r="B81" s="135"/>
      <c r="C81" s="154"/>
      <c r="D81" s="154"/>
      <c r="E81" s="154"/>
      <c r="F81" s="154"/>
    </row>
    <row r="82" spans="1:6" ht="60" customHeight="1" x14ac:dyDescent="0.25">
      <c r="A82" s="144"/>
      <c r="B82" s="137"/>
      <c r="C82" s="145"/>
      <c r="D82" s="137"/>
      <c r="E82" s="145"/>
      <c r="F82" s="145"/>
    </row>
    <row r="83" spans="1:6" ht="18.75" x14ac:dyDescent="0.3">
      <c r="A83" s="146"/>
      <c r="B83" s="147"/>
      <c r="C83" s="148"/>
      <c r="D83" s="149"/>
      <c r="E83" s="148"/>
      <c r="F83" s="148"/>
    </row>
    <row r="84" spans="1:6" ht="15.75" x14ac:dyDescent="0.25">
      <c r="A84" s="150"/>
      <c r="B84" s="137"/>
      <c r="C84" s="145"/>
      <c r="D84" s="137"/>
      <c r="E84" s="145"/>
      <c r="F84" s="145"/>
    </row>
    <row r="85" spans="1:6" x14ac:dyDescent="0.25">
      <c r="A85" s="123"/>
      <c r="B85" s="124"/>
      <c r="C85" s="125"/>
      <c r="D85" s="137"/>
      <c r="E85" s="126"/>
      <c r="F85" s="126"/>
    </row>
    <row r="86" spans="1:6" x14ac:dyDescent="0.25">
      <c r="A86" s="130"/>
      <c r="B86" s="127"/>
      <c r="C86" s="128"/>
      <c r="D86" s="142"/>
      <c r="E86" s="129"/>
      <c r="F86" s="129"/>
    </row>
    <row r="87" spans="1:6" ht="75" customHeight="1" x14ac:dyDescent="0.25">
      <c r="A87" s="139"/>
      <c r="B87" s="155"/>
      <c r="C87" s="138"/>
      <c r="D87" s="137"/>
      <c r="E87" s="138"/>
      <c r="F87" s="138"/>
    </row>
    <row r="88" spans="1:6" x14ac:dyDescent="0.25">
      <c r="A88" s="141"/>
      <c r="B88" s="143"/>
      <c r="C88" s="134"/>
      <c r="D88" s="137"/>
      <c r="E88" s="138"/>
      <c r="F88" s="138"/>
    </row>
    <row r="89" spans="1:6" ht="27.75" customHeight="1" x14ac:dyDescent="0.25">
      <c r="A89" s="141"/>
      <c r="B89" s="143"/>
      <c r="C89" s="134"/>
      <c r="D89" s="137"/>
      <c r="E89" s="134"/>
      <c r="F89" s="134"/>
    </row>
    <row r="90" spans="1:6" ht="18.75" x14ac:dyDescent="0.3">
      <c r="A90" s="146"/>
      <c r="B90" s="147"/>
      <c r="C90" s="148"/>
      <c r="D90" s="148"/>
      <c r="E90" s="148"/>
      <c r="F90" s="148"/>
    </row>
    <row r="91" spans="1:6" ht="15.75" x14ac:dyDescent="0.25">
      <c r="A91" s="150"/>
      <c r="B91" s="137"/>
      <c r="C91" s="145"/>
      <c r="D91" s="137"/>
      <c r="E91" s="145"/>
      <c r="F91" s="145"/>
    </row>
    <row r="92" spans="1:6" x14ac:dyDescent="0.25">
      <c r="A92" s="123"/>
      <c r="B92" s="124"/>
      <c r="C92" s="125"/>
      <c r="D92" s="125"/>
      <c r="E92" s="125"/>
      <c r="F92" s="125"/>
    </row>
    <row r="93" spans="1:6" x14ac:dyDescent="0.25">
      <c r="A93" s="130"/>
      <c r="B93" s="127"/>
      <c r="C93" s="128"/>
      <c r="D93" s="142"/>
      <c r="E93" s="129"/>
      <c r="F93" s="129"/>
    </row>
    <row r="94" spans="1:6" x14ac:dyDescent="0.25">
      <c r="A94" s="139"/>
      <c r="B94" s="155"/>
      <c r="C94" s="138"/>
      <c r="D94" s="137"/>
      <c r="E94" s="138"/>
      <c r="F94" s="138"/>
    </row>
    <row r="95" spans="1:6" x14ac:dyDescent="0.25">
      <c r="A95" s="141"/>
      <c r="B95" s="143"/>
      <c r="C95" s="134"/>
      <c r="D95" s="137"/>
      <c r="E95" s="138"/>
      <c r="F95" s="138"/>
    </row>
    <row r="96" spans="1:6" ht="75" customHeight="1" x14ac:dyDescent="0.25">
      <c r="A96" s="141"/>
      <c r="B96" s="143"/>
      <c r="C96" s="134"/>
      <c r="D96" s="137"/>
      <c r="E96" s="134"/>
      <c r="F96" s="134"/>
    </row>
    <row r="97" spans="1:6" x14ac:dyDescent="0.25">
      <c r="A97" s="141"/>
      <c r="B97" s="143"/>
      <c r="C97" s="134"/>
      <c r="D97" s="137"/>
      <c r="E97" s="131"/>
      <c r="F97" s="131"/>
    </row>
    <row r="98" spans="1:6" x14ac:dyDescent="0.25">
      <c r="A98" s="144"/>
      <c r="B98" s="137"/>
      <c r="C98" s="145"/>
      <c r="D98" s="137"/>
      <c r="E98" s="145"/>
      <c r="F98" s="145"/>
    </row>
    <row r="99" spans="1:6" ht="18.75" x14ac:dyDescent="0.3">
      <c r="A99" s="146"/>
      <c r="B99" s="147"/>
      <c r="C99" s="149"/>
      <c r="D99" s="148"/>
      <c r="E99" s="149"/>
      <c r="F99" s="149"/>
    </row>
    <row r="100" spans="1:6" ht="15.75" x14ac:dyDescent="0.25">
      <c r="A100" s="150"/>
      <c r="B100" s="137"/>
      <c r="C100" s="145"/>
      <c r="D100" s="137"/>
      <c r="E100" s="145"/>
      <c r="F100" s="145"/>
    </row>
    <row r="101" spans="1:6" x14ac:dyDescent="0.25">
      <c r="A101" s="123"/>
      <c r="B101" s="124"/>
      <c r="C101" s="125"/>
      <c r="D101" s="125"/>
      <c r="E101" s="125"/>
      <c r="F101" s="125"/>
    </row>
    <row r="102" spans="1:6" x14ac:dyDescent="0.25">
      <c r="A102" s="136"/>
      <c r="B102" s="127"/>
      <c r="C102" s="128"/>
      <c r="D102" s="142"/>
      <c r="E102" s="129"/>
      <c r="F102" s="129"/>
    </row>
    <row r="103" spans="1:6" x14ac:dyDescent="0.25">
      <c r="A103" s="139"/>
      <c r="B103" s="140"/>
      <c r="C103" s="138"/>
      <c r="D103" s="137"/>
      <c r="E103" s="151"/>
      <c r="F103" s="151"/>
    </row>
    <row r="104" spans="1:6" ht="75" customHeight="1" x14ac:dyDescent="0.25">
      <c r="A104" s="139"/>
      <c r="B104" s="140"/>
      <c r="C104" s="138"/>
      <c r="D104" s="137"/>
      <c r="E104" s="151"/>
      <c r="F104" s="151"/>
    </row>
    <row r="105" spans="1:6" x14ac:dyDescent="0.25">
      <c r="A105" s="139"/>
      <c r="B105" s="140"/>
      <c r="C105" s="138"/>
      <c r="D105" s="137"/>
      <c r="E105" s="151"/>
      <c r="F105" s="151"/>
    </row>
    <row r="106" spans="1:6" x14ac:dyDescent="0.25">
      <c r="A106" s="141"/>
      <c r="B106" s="143"/>
      <c r="C106" s="134"/>
      <c r="D106" s="137"/>
      <c r="E106" s="151"/>
      <c r="F106" s="151"/>
    </row>
    <row r="107" spans="1:6" x14ac:dyDescent="0.25">
      <c r="A107" s="139"/>
      <c r="B107" s="140"/>
      <c r="C107" s="138"/>
      <c r="D107" s="137"/>
      <c r="E107" s="138"/>
      <c r="F107" s="138"/>
    </row>
    <row r="108" spans="1:6" ht="15.75" x14ac:dyDescent="0.25">
      <c r="A108" s="150"/>
      <c r="B108" s="137"/>
      <c r="C108" s="145"/>
      <c r="D108" s="137"/>
      <c r="E108" s="145"/>
      <c r="F108" s="145"/>
    </row>
    <row r="109" spans="1:6" x14ac:dyDescent="0.25">
      <c r="A109" s="123"/>
      <c r="B109" s="124"/>
      <c r="C109" s="125"/>
      <c r="D109" s="125"/>
      <c r="E109" s="125"/>
      <c r="F109" s="125"/>
    </row>
    <row r="110" spans="1:6" x14ac:dyDescent="0.25">
      <c r="A110" s="136"/>
      <c r="B110" s="127"/>
      <c r="C110" s="128"/>
      <c r="D110" s="142"/>
      <c r="E110" s="129"/>
      <c r="F110" s="129"/>
    </row>
    <row r="111" spans="1:6" ht="75" customHeight="1" x14ac:dyDescent="0.25">
      <c r="A111" s="139"/>
      <c r="B111" s="140"/>
      <c r="C111" s="138"/>
      <c r="D111" s="137"/>
      <c r="E111" s="151"/>
      <c r="F111" s="151"/>
    </row>
    <row r="112" spans="1:6" x14ac:dyDescent="0.25">
      <c r="A112" s="141"/>
      <c r="B112" s="143"/>
      <c r="C112" s="134"/>
      <c r="D112" s="137"/>
      <c r="E112" s="151"/>
      <c r="F112" s="151"/>
    </row>
    <row r="113" spans="1:6" x14ac:dyDescent="0.25">
      <c r="A113" s="144"/>
      <c r="B113" s="137"/>
      <c r="C113" s="145"/>
      <c r="D113" s="221"/>
      <c r="E113" s="221"/>
      <c r="F113" s="137"/>
    </row>
    <row r="114" spans="1:6" x14ac:dyDescent="0.25">
      <c r="A114" s="139"/>
      <c r="B114" s="140"/>
      <c r="C114" s="138"/>
      <c r="D114" s="221"/>
      <c r="E114" s="221"/>
      <c r="F114" s="137"/>
    </row>
    <row r="115" spans="1:6" ht="15.75" x14ac:dyDescent="0.25">
      <c r="A115" s="150"/>
      <c r="B115" s="137"/>
      <c r="C115" s="145"/>
      <c r="D115" s="221"/>
      <c r="E115" s="221"/>
      <c r="F115" s="137"/>
    </row>
    <row r="116" spans="1:6" x14ac:dyDescent="0.25">
      <c r="A116" s="123"/>
      <c r="B116" s="124"/>
      <c r="C116" s="125"/>
      <c r="D116" s="125"/>
      <c r="E116" s="125"/>
      <c r="F116" s="125"/>
    </row>
    <row r="117" spans="1:6" x14ac:dyDescent="0.25">
      <c r="A117" s="136"/>
      <c r="B117" s="127"/>
      <c r="C117" s="128"/>
      <c r="D117" s="142"/>
      <c r="E117" s="129"/>
      <c r="F117" s="129"/>
    </row>
    <row r="118" spans="1:6" ht="75" customHeight="1" x14ac:dyDescent="0.25">
      <c r="A118" s="139"/>
      <c r="B118" s="140"/>
      <c r="C118" s="131"/>
      <c r="D118" s="137"/>
      <c r="E118" s="131"/>
      <c r="F118" s="131"/>
    </row>
    <row r="119" spans="1:6" x14ac:dyDescent="0.25">
      <c r="A119" s="141"/>
      <c r="B119" s="143"/>
      <c r="C119" s="134"/>
      <c r="D119" s="137"/>
      <c r="E119" s="131"/>
      <c r="F119" s="131"/>
    </row>
    <row r="120" spans="1:6" x14ac:dyDescent="0.25">
      <c r="A120" s="141"/>
      <c r="B120" s="143"/>
      <c r="C120" s="134"/>
      <c r="D120" s="137"/>
      <c r="E120" s="134"/>
      <c r="F120" s="134"/>
    </row>
    <row r="121" spans="1:6" x14ac:dyDescent="0.25">
      <c r="A121" s="141"/>
      <c r="B121" s="143"/>
      <c r="C121" s="134"/>
      <c r="D121" s="137"/>
      <c r="E121" s="134"/>
      <c r="F121" s="134"/>
    </row>
    <row r="122" spans="1:6" ht="15.75" x14ac:dyDescent="0.25">
      <c r="A122" s="150"/>
      <c r="B122" s="137"/>
      <c r="C122" s="145"/>
      <c r="D122" s="137"/>
      <c r="E122" s="145"/>
      <c r="F122" s="145"/>
    </row>
    <row r="123" spans="1:6" x14ac:dyDescent="0.25">
      <c r="A123" s="123"/>
      <c r="B123" s="124"/>
      <c r="C123" s="125"/>
      <c r="D123" s="125"/>
      <c r="E123" s="125"/>
      <c r="F123" s="125"/>
    </row>
    <row r="124" spans="1:6" x14ac:dyDescent="0.25">
      <c r="A124" s="136"/>
      <c r="B124" s="127"/>
      <c r="C124" s="128"/>
      <c r="D124" s="142"/>
      <c r="E124" s="129"/>
      <c r="F124" s="129"/>
    </row>
    <row r="125" spans="1:6" x14ac:dyDescent="0.25">
      <c r="A125" s="139"/>
      <c r="B125" s="140"/>
      <c r="C125" s="138"/>
      <c r="D125" s="137"/>
      <c r="E125" s="151"/>
      <c r="F125" s="151"/>
    </row>
    <row r="126" spans="1:6" ht="75" customHeight="1" x14ac:dyDescent="0.25">
      <c r="A126" s="141"/>
      <c r="B126" s="143"/>
      <c r="C126" s="134"/>
      <c r="D126" s="137"/>
      <c r="E126" s="151"/>
      <c r="F126" s="151"/>
    </row>
    <row r="127" spans="1:6" x14ac:dyDescent="0.25">
      <c r="A127" s="144"/>
      <c r="B127" s="137"/>
      <c r="C127" s="145"/>
      <c r="D127" s="221"/>
      <c r="E127" s="221"/>
      <c r="F127" s="137"/>
    </row>
    <row r="128" spans="1:6" x14ac:dyDescent="0.25">
      <c r="A128" s="141"/>
      <c r="B128" s="137"/>
      <c r="C128" s="134"/>
      <c r="D128" s="221"/>
      <c r="E128" s="221"/>
      <c r="F128" s="137"/>
    </row>
    <row r="129" spans="1:6" ht="18.75" x14ac:dyDescent="0.3">
      <c r="A129" s="146"/>
      <c r="B129" s="147"/>
      <c r="C129" s="149"/>
      <c r="D129" s="149"/>
      <c r="E129" s="149"/>
      <c r="F129" s="149"/>
    </row>
    <row r="130" spans="1:6" ht="15.75" x14ac:dyDescent="0.25">
      <c r="A130" s="150"/>
      <c r="B130" s="137"/>
      <c r="C130" s="145"/>
      <c r="D130" s="137"/>
      <c r="E130" s="145"/>
      <c r="F130" s="145"/>
    </row>
    <row r="131" spans="1:6" x14ac:dyDescent="0.25">
      <c r="A131" s="123"/>
      <c r="B131" s="124"/>
      <c r="C131" s="125"/>
      <c r="D131" s="125"/>
      <c r="E131" s="125"/>
      <c r="F131" s="125"/>
    </row>
    <row r="132" spans="1:6" x14ac:dyDescent="0.25">
      <c r="A132" s="136"/>
      <c r="B132" s="127"/>
      <c r="C132" s="128"/>
      <c r="D132" s="142"/>
      <c r="E132" s="129"/>
      <c r="F132" s="129"/>
    </row>
    <row r="133" spans="1:6" ht="75" customHeight="1" x14ac:dyDescent="0.25">
      <c r="A133" s="139"/>
      <c r="B133" s="140"/>
      <c r="C133" s="138"/>
      <c r="D133" s="137"/>
      <c r="E133" s="138"/>
      <c r="F133" s="138"/>
    </row>
    <row r="134" spans="1:6" x14ac:dyDescent="0.25">
      <c r="A134" s="141"/>
      <c r="B134" s="143"/>
      <c r="C134" s="134"/>
      <c r="D134" s="137"/>
      <c r="E134" s="138"/>
      <c r="F134" s="138"/>
    </row>
    <row r="135" spans="1:6" x14ac:dyDescent="0.25">
      <c r="A135" s="141"/>
      <c r="B135" s="143"/>
      <c r="C135" s="134"/>
      <c r="D135" s="137"/>
      <c r="E135" s="134"/>
      <c r="F135" s="134"/>
    </row>
    <row r="136" spans="1:6" ht="18.75" x14ac:dyDescent="0.3">
      <c r="A136" s="146"/>
      <c r="B136" s="147"/>
      <c r="C136" s="145"/>
      <c r="D136" s="149"/>
      <c r="E136" s="149"/>
      <c r="F136" s="149"/>
    </row>
    <row r="137" spans="1:6" ht="15.75" x14ac:dyDescent="0.25">
      <c r="A137" s="150"/>
      <c r="B137" s="137"/>
      <c r="C137" s="145"/>
      <c r="D137" s="137"/>
      <c r="E137" s="145"/>
      <c r="F137" s="145"/>
    </row>
    <row r="138" spans="1:6" x14ac:dyDescent="0.25">
      <c r="A138" s="123"/>
      <c r="B138" s="124"/>
      <c r="C138" s="125"/>
      <c r="D138" s="125"/>
      <c r="E138" s="125"/>
      <c r="F138" s="125"/>
    </row>
    <row r="139" spans="1:6" x14ac:dyDescent="0.25">
      <c r="A139" s="136"/>
      <c r="B139" s="127"/>
      <c r="C139" s="128"/>
      <c r="D139" s="142"/>
      <c r="E139" s="129"/>
      <c r="F139" s="129"/>
    </row>
    <row r="140" spans="1:6" ht="75" customHeight="1" x14ac:dyDescent="0.25">
      <c r="A140" s="139"/>
      <c r="B140" s="140"/>
      <c r="C140" s="138"/>
      <c r="D140" s="137"/>
      <c r="E140" s="138"/>
      <c r="F140" s="138"/>
    </row>
    <row r="141" spans="1:6" x14ac:dyDescent="0.25">
      <c r="A141" s="141"/>
      <c r="B141" s="143"/>
      <c r="C141" s="134"/>
      <c r="D141" s="137"/>
      <c r="E141" s="138"/>
      <c r="F141" s="138"/>
    </row>
    <row r="142" spans="1:6" x14ac:dyDescent="0.25">
      <c r="A142" s="141"/>
      <c r="B142" s="143"/>
      <c r="C142" s="134"/>
      <c r="D142" s="137"/>
      <c r="E142" s="138"/>
      <c r="F142" s="138"/>
    </row>
    <row r="143" spans="1:6" ht="18.75" x14ac:dyDescent="0.3">
      <c r="A143" s="146"/>
      <c r="B143" s="147"/>
      <c r="C143" s="149"/>
      <c r="D143" s="149"/>
      <c r="E143" s="149"/>
      <c r="F143" s="149"/>
    </row>
    <row r="144" spans="1:6" ht="15.75" x14ac:dyDescent="0.25">
      <c r="A144" s="150"/>
      <c r="B144" s="137"/>
      <c r="C144" s="145"/>
      <c r="D144" s="137"/>
      <c r="E144" s="145"/>
      <c r="F144" s="145"/>
    </row>
    <row r="145" spans="1:6" x14ac:dyDescent="0.25">
      <c r="A145" s="123"/>
      <c r="B145" s="124"/>
      <c r="C145" s="125"/>
      <c r="D145" s="125"/>
      <c r="E145" s="125"/>
      <c r="F145" s="125"/>
    </row>
    <row r="146" spans="1:6" x14ac:dyDescent="0.25">
      <c r="A146" s="136"/>
      <c r="B146" s="127"/>
      <c r="C146" s="128"/>
      <c r="D146" s="142"/>
      <c r="E146" s="129"/>
      <c r="F146" s="129"/>
    </row>
    <row r="147" spans="1:6" x14ac:dyDescent="0.25">
      <c r="A147" s="139"/>
      <c r="B147" s="140"/>
      <c r="C147" s="138"/>
      <c r="D147" s="137"/>
      <c r="E147" s="138"/>
      <c r="F147" s="138"/>
    </row>
    <row r="148" spans="1:6" ht="75" customHeight="1" x14ac:dyDescent="0.25">
      <c r="A148" s="139"/>
      <c r="B148" s="140"/>
      <c r="C148" s="138"/>
      <c r="D148" s="137"/>
      <c r="E148" s="138"/>
      <c r="F148" s="138"/>
    </row>
    <row r="149" spans="1:6" x14ac:dyDescent="0.25">
      <c r="A149" s="141"/>
      <c r="B149" s="143"/>
      <c r="C149" s="134"/>
      <c r="D149" s="137"/>
      <c r="E149" s="138"/>
      <c r="F149" s="138"/>
    </row>
    <row r="150" spans="1:6" x14ac:dyDescent="0.25">
      <c r="A150" s="141"/>
      <c r="B150" s="143"/>
      <c r="C150" s="134"/>
      <c r="D150" s="137"/>
      <c r="E150" s="138"/>
      <c r="F150" s="138"/>
    </row>
    <row r="151" spans="1:6" x14ac:dyDescent="0.25">
      <c r="A151" s="141"/>
      <c r="B151" s="143"/>
      <c r="C151" s="134"/>
      <c r="D151" s="137"/>
      <c r="E151" s="138"/>
      <c r="F151" s="138"/>
    </row>
    <row r="152" spans="1:6" ht="18.75" x14ac:dyDescent="0.3">
      <c r="A152" s="146"/>
      <c r="B152" s="147"/>
      <c r="C152" s="149"/>
      <c r="D152" s="149"/>
      <c r="E152" s="149"/>
      <c r="F152" s="149"/>
    </row>
    <row r="153" spans="1:6" x14ac:dyDescent="0.25">
      <c r="A153" s="123"/>
      <c r="B153" s="124"/>
      <c r="C153" s="125"/>
      <c r="D153" s="125"/>
      <c r="E153" s="125"/>
      <c r="F153" s="125"/>
    </row>
    <row r="154" spans="1:6" x14ac:dyDescent="0.25">
      <c r="A154" s="136"/>
      <c r="B154" s="127"/>
      <c r="C154" s="128"/>
      <c r="D154" s="142"/>
      <c r="E154" s="129"/>
      <c r="F154" s="129"/>
    </row>
    <row r="155" spans="1:6" x14ac:dyDescent="0.25">
      <c r="A155" s="139"/>
      <c r="B155" s="140"/>
      <c r="C155" s="138"/>
      <c r="D155" s="137"/>
      <c r="E155" s="138"/>
      <c r="F155" s="138"/>
    </row>
    <row r="156" spans="1:6" ht="75" customHeight="1" x14ac:dyDescent="0.25">
      <c r="A156" s="141"/>
      <c r="B156" s="143"/>
      <c r="C156" s="134"/>
      <c r="D156" s="137"/>
      <c r="E156" s="138"/>
      <c r="F156" s="138"/>
    </row>
    <row r="157" spans="1:6" x14ac:dyDescent="0.25">
      <c r="A157" s="144"/>
      <c r="B157" s="137"/>
      <c r="C157" s="145"/>
      <c r="D157" s="137"/>
      <c r="E157" s="145"/>
      <c r="F157" s="145"/>
    </row>
    <row r="158" spans="1:6" x14ac:dyDescent="0.25">
      <c r="A158" s="144"/>
      <c r="B158" s="137"/>
      <c r="C158" s="145"/>
      <c r="D158" s="137"/>
      <c r="E158" s="145"/>
      <c r="F158" s="145"/>
    </row>
    <row r="159" spans="1:6" ht="18.75" x14ac:dyDescent="0.3">
      <c r="A159" s="146"/>
      <c r="B159" s="147"/>
      <c r="C159" s="149"/>
      <c r="D159" s="149"/>
      <c r="E159" s="149"/>
      <c r="F159" s="149"/>
    </row>
    <row r="160" spans="1:6" ht="15.75" x14ac:dyDescent="0.25">
      <c r="A160" s="150"/>
      <c r="B160" s="137"/>
      <c r="C160" s="145"/>
      <c r="D160" s="137"/>
      <c r="E160" s="145"/>
      <c r="F160" s="145"/>
    </row>
    <row r="161" spans="1:6" x14ac:dyDescent="0.25">
      <c r="A161" s="123"/>
      <c r="B161" s="124"/>
      <c r="C161" s="125"/>
      <c r="D161" s="125"/>
      <c r="E161" s="125"/>
      <c r="F161" s="125"/>
    </row>
    <row r="162" spans="1:6" x14ac:dyDescent="0.25">
      <c r="A162" s="136"/>
      <c r="B162" s="127"/>
      <c r="C162" s="128"/>
      <c r="D162" s="142"/>
      <c r="E162" s="129"/>
      <c r="F162" s="129"/>
    </row>
    <row r="163" spans="1:6" x14ac:dyDescent="0.25">
      <c r="A163" s="139"/>
      <c r="B163" s="140"/>
      <c r="C163" s="138"/>
      <c r="D163" s="137"/>
      <c r="E163" s="138"/>
      <c r="F163" s="138"/>
    </row>
    <row r="164" spans="1:6" ht="75" customHeight="1" x14ac:dyDescent="0.25">
      <c r="A164" s="141"/>
      <c r="B164" s="143"/>
      <c r="C164" s="134"/>
      <c r="D164" s="137"/>
      <c r="E164" s="138"/>
      <c r="F164" s="138"/>
    </row>
    <row r="165" spans="1:6" x14ac:dyDescent="0.25">
      <c r="A165" s="144"/>
      <c r="B165" s="137"/>
      <c r="C165" s="145"/>
      <c r="D165" s="137"/>
      <c r="E165" s="145"/>
      <c r="F165" s="145"/>
    </row>
    <row r="166" spans="1:6" x14ac:dyDescent="0.25">
      <c r="A166" s="144"/>
      <c r="B166" s="137"/>
      <c r="C166" s="145"/>
      <c r="D166" s="137"/>
      <c r="E166" s="145"/>
      <c r="F166" s="145"/>
    </row>
    <row r="167" spans="1:6" ht="18.75" x14ac:dyDescent="0.3">
      <c r="A167" s="146"/>
      <c r="B167" s="147"/>
      <c r="C167" s="149"/>
      <c r="D167" s="149"/>
      <c r="E167" s="149"/>
      <c r="F167" s="149"/>
    </row>
    <row r="168" spans="1:6" ht="15.75" x14ac:dyDescent="0.25">
      <c r="A168" s="150"/>
      <c r="B168" s="137"/>
      <c r="C168" s="145"/>
      <c r="D168" s="137"/>
      <c r="E168" s="145"/>
      <c r="F168" s="145"/>
    </row>
    <row r="169" spans="1:6" x14ac:dyDescent="0.25">
      <c r="A169" s="123"/>
      <c r="B169" s="124"/>
      <c r="C169" s="125"/>
      <c r="D169" s="125"/>
      <c r="E169" s="125"/>
      <c r="F169" s="125"/>
    </row>
    <row r="170" spans="1:6" x14ac:dyDescent="0.25">
      <c r="A170" s="136"/>
      <c r="B170" s="127"/>
      <c r="C170" s="128"/>
      <c r="D170" s="142"/>
      <c r="E170" s="129"/>
      <c r="F170" s="129"/>
    </row>
    <row r="171" spans="1:6" x14ac:dyDescent="0.25">
      <c r="A171" s="139"/>
      <c r="B171" s="140"/>
      <c r="C171" s="138"/>
      <c r="D171" s="137"/>
      <c r="E171" s="138"/>
      <c r="F171" s="138"/>
    </row>
    <row r="172" spans="1:6" x14ac:dyDescent="0.25">
      <c r="A172" s="141"/>
      <c r="B172" s="143"/>
      <c r="C172" s="134"/>
      <c r="D172" s="137"/>
      <c r="E172" s="138"/>
      <c r="F172" s="138"/>
    </row>
    <row r="173" spans="1:6" x14ac:dyDescent="0.25">
      <c r="A173" s="141"/>
      <c r="B173" s="143"/>
      <c r="C173" s="134"/>
      <c r="D173" s="137"/>
      <c r="E173" s="134"/>
      <c r="F173" s="134"/>
    </row>
    <row r="174" spans="1:6" x14ac:dyDescent="0.25">
      <c r="A174" s="144"/>
      <c r="B174" s="137"/>
      <c r="C174" s="145"/>
      <c r="D174" s="137"/>
      <c r="E174" s="145"/>
      <c r="F174" s="145"/>
    </row>
    <row r="175" spans="1:6" ht="75" customHeight="1" x14ac:dyDescent="0.3">
      <c r="A175" s="153"/>
      <c r="B175" s="122"/>
      <c r="C175" s="154"/>
      <c r="D175" s="149"/>
      <c r="E175" s="154"/>
      <c r="F175" s="154"/>
    </row>
    <row r="176" spans="1:6" x14ac:dyDescent="0.25">
      <c r="A176" s="137"/>
      <c r="B176" s="137"/>
      <c r="C176" s="145"/>
      <c r="D176" s="137"/>
      <c r="E176" s="145"/>
      <c r="F176" s="145"/>
    </row>
    <row r="177" spans="1:6" x14ac:dyDescent="0.25">
      <c r="A177" s="144"/>
      <c r="B177" s="137"/>
      <c r="C177" s="145"/>
      <c r="D177" s="137"/>
      <c r="E177" s="145"/>
      <c r="F177" s="145"/>
    </row>
    <row r="178" spans="1:6" ht="18.75" x14ac:dyDescent="0.3">
      <c r="A178" s="146"/>
      <c r="B178" s="147"/>
      <c r="C178" s="148"/>
      <c r="D178" s="149"/>
      <c r="E178" s="148"/>
      <c r="F178" s="148"/>
    </row>
    <row r="179" spans="1:6" ht="15.75" x14ac:dyDescent="0.25">
      <c r="A179" s="150"/>
      <c r="B179" s="137"/>
      <c r="C179" s="145"/>
      <c r="D179" s="137"/>
      <c r="E179" s="145"/>
      <c r="F179" s="145"/>
    </row>
    <row r="180" spans="1:6" x14ac:dyDescent="0.25">
      <c r="A180" s="123"/>
      <c r="B180" s="124"/>
      <c r="C180" s="125"/>
      <c r="D180" s="125"/>
      <c r="E180" s="125"/>
      <c r="F180" s="125"/>
    </row>
    <row r="181" spans="1:6" x14ac:dyDescent="0.25">
      <c r="A181" s="136"/>
      <c r="B181" s="127"/>
      <c r="C181" s="128"/>
      <c r="D181" s="142"/>
      <c r="E181" s="129"/>
      <c r="F181" s="129"/>
    </row>
    <row r="182" spans="1:6" x14ac:dyDescent="0.25">
      <c r="A182" s="139"/>
      <c r="B182" s="140"/>
      <c r="C182" s="138"/>
      <c r="D182" s="137"/>
      <c r="E182" s="151"/>
      <c r="F182" s="151"/>
    </row>
    <row r="183" spans="1:6" x14ac:dyDescent="0.25">
      <c r="A183" s="139"/>
      <c r="B183" s="140"/>
      <c r="C183" s="138"/>
      <c r="D183" s="137"/>
      <c r="E183" s="151"/>
      <c r="F183" s="151"/>
    </row>
    <row r="184" spans="1:6" x14ac:dyDescent="0.25">
      <c r="A184" s="139"/>
      <c r="B184" s="140"/>
      <c r="C184" s="138"/>
      <c r="D184" s="137"/>
      <c r="E184" s="151"/>
      <c r="F184" s="151"/>
    </row>
    <row r="185" spans="1:6" x14ac:dyDescent="0.25">
      <c r="A185" s="141"/>
      <c r="B185" s="143"/>
      <c r="C185" s="134"/>
      <c r="D185" s="137"/>
      <c r="E185" s="151"/>
      <c r="F185" s="151"/>
    </row>
    <row r="186" spans="1:6" x14ac:dyDescent="0.25">
      <c r="A186" s="144"/>
      <c r="B186" s="137"/>
      <c r="C186" s="145"/>
      <c r="D186" s="137"/>
      <c r="E186" s="145"/>
      <c r="F186" s="145"/>
    </row>
    <row r="187" spans="1:6" ht="75" customHeight="1" x14ac:dyDescent="0.25">
      <c r="A187" s="137"/>
      <c r="B187" s="137"/>
      <c r="C187" s="137"/>
      <c r="D187" s="137"/>
      <c r="E187" s="137"/>
      <c r="F187" s="137"/>
    </row>
    <row r="188" spans="1:6" ht="18.75" x14ac:dyDescent="0.3">
      <c r="A188" s="153"/>
      <c r="B188" s="122"/>
      <c r="C188" s="154"/>
      <c r="D188" s="149"/>
      <c r="E188" s="149"/>
      <c r="F188" s="149"/>
    </row>
    <row r="189" spans="1:6" x14ac:dyDescent="0.25">
      <c r="A189" s="222"/>
      <c r="B189" s="223"/>
      <c r="C189" s="209"/>
      <c r="D189" s="149"/>
      <c r="E189" s="149"/>
      <c r="F189" s="149"/>
    </row>
    <row r="190" spans="1:6" x14ac:dyDescent="0.25">
      <c r="A190" s="222"/>
      <c r="B190" s="223"/>
      <c r="C190" s="209"/>
      <c r="D190" s="149"/>
      <c r="E190" s="149"/>
      <c r="F190" s="149"/>
    </row>
    <row r="191" spans="1:6" ht="15.75" x14ac:dyDescent="0.25">
      <c r="A191" s="150"/>
      <c r="B191" s="137"/>
      <c r="C191" s="145"/>
      <c r="D191" s="137"/>
      <c r="E191" s="145"/>
      <c r="F191" s="145"/>
    </row>
    <row r="192" spans="1:6" x14ac:dyDescent="0.25">
      <c r="A192" s="123"/>
      <c r="B192" s="124"/>
      <c r="C192" s="125"/>
      <c r="D192" s="125"/>
      <c r="E192" s="125"/>
      <c r="F192" s="125"/>
    </row>
    <row r="193" spans="1:6" x14ac:dyDescent="0.25">
      <c r="A193" s="136"/>
      <c r="B193" s="127"/>
      <c r="C193" s="128"/>
      <c r="D193" s="137"/>
      <c r="E193" s="129"/>
      <c r="F193" s="129"/>
    </row>
    <row r="194" spans="1:6" x14ac:dyDescent="0.25">
      <c r="A194" s="139"/>
      <c r="B194" s="140"/>
      <c r="C194" s="138"/>
      <c r="D194" s="137"/>
      <c r="E194" s="151"/>
      <c r="F194" s="151"/>
    </row>
    <row r="195" spans="1:6" ht="75" customHeight="1" x14ac:dyDescent="0.25">
      <c r="A195" s="141"/>
      <c r="B195" s="143"/>
      <c r="C195" s="134"/>
      <c r="D195" s="137"/>
      <c r="E195" s="151"/>
      <c r="F195" s="151"/>
    </row>
    <row r="196" spans="1:6" x14ac:dyDescent="0.25">
      <c r="A196" s="137"/>
      <c r="B196" s="137"/>
      <c r="C196" s="137"/>
      <c r="D196" s="137"/>
      <c r="E196" s="137"/>
      <c r="F196" s="137"/>
    </row>
    <row r="197" spans="1:6" x14ac:dyDescent="0.25">
      <c r="A197" s="222"/>
      <c r="B197" s="223"/>
      <c r="C197" s="209"/>
      <c r="D197" s="156"/>
      <c r="E197" s="209"/>
      <c r="F197" s="209"/>
    </row>
    <row r="198" spans="1:6" x14ac:dyDescent="0.25">
      <c r="A198" s="222"/>
      <c r="B198" s="223"/>
      <c r="C198" s="209"/>
      <c r="D198" s="156"/>
      <c r="E198" s="209"/>
      <c r="F198" s="209"/>
    </row>
    <row r="199" spans="1:6" ht="15.75" x14ac:dyDescent="0.25">
      <c r="A199" s="150"/>
      <c r="B199" s="137"/>
      <c r="C199" s="145"/>
      <c r="D199" s="137"/>
      <c r="E199" s="145"/>
      <c r="F199" s="145"/>
    </row>
    <row r="200" spans="1:6" x14ac:dyDescent="0.25">
      <c r="A200" s="123"/>
      <c r="B200" s="124"/>
      <c r="C200" s="125"/>
      <c r="D200" s="125"/>
      <c r="E200" s="125"/>
      <c r="F200" s="125"/>
    </row>
    <row r="201" spans="1:6" x14ac:dyDescent="0.25">
      <c r="A201" s="136"/>
      <c r="B201" s="127"/>
      <c r="C201" s="128"/>
      <c r="D201" s="137"/>
      <c r="E201" s="129"/>
      <c r="F201" s="129"/>
    </row>
    <row r="202" spans="1:6" x14ac:dyDescent="0.25">
      <c r="A202" s="139"/>
      <c r="B202" s="140"/>
      <c r="C202" s="138"/>
      <c r="D202" s="137"/>
      <c r="E202" s="151"/>
      <c r="F202" s="151"/>
    </row>
    <row r="203" spans="1:6" x14ac:dyDescent="0.25">
      <c r="A203" s="141"/>
      <c r="B203" s="143"/>
      <c r="C203" s="134"/>
      <c r="D203" s="137"/>
      <c r="E203" s="151"/>
      <c r="F203" s="151"/>
    </row>
    <row r="204" spans="1:6" x14ac:dyDescent="0.25">
      <c r="A204" s="137"/>
      <c r="B204" s="137"/>
      <c r="C204" s="137"/>
      <c r="D204" s="137"/>
      <c r="E204" s="137"/>
      <c r="F204" s="137"/>
    </row>
    <row r="205" spans="1:6" x14ac:dyDescent="0.25">
      <c r="A205" s="220"/>
      <c r="B205" s="220"/>
      <c r="C205" s="149"/>
      <c r="D205" s="149"/>
      <c r="E205" s="149"/>
      <c r="F205" s="149"/>
    </row>
    <row r="206" spans="1:6" x14ac:dyDescent="0.25">
      <c r="A206" s="157"/>
      <c r="B206" s="157"/>
      <c r="C206" s="157"/>
      <c r="D206" s="157"/>
      <c r="E206" s="157"/>
      <c r="F206" s="157"/>
    </row>
    <row r="207" spans="1:6" x14ac:dyDescent="0.25">
      <c r="A207" s="157"/>
      <c r="B207" s="157"/>
      <c r="C207" s="157"/>
      <c r="D207" s="157"/>
      <c r="E207" s="157"/>
      <c r="F207" s="157"/>
    </row>
    <row r="208" spans="1:6" x14ac:dyDescent="0.25">
      <c r="A208" s="157"/>
      <c r="B208" s="157"/>
      <c r="C208" s="157"/>
      <c r="D208" s="157"/>
      <c r="E208" s="157"/>
      <c r="F208" s="157"/>
    </row>
    <row r="209" spans="1:6" x14ac:dyDescent="0.25">
      <c r="A209" s="157"/>
      <c r="B209" s="157"/>
      <c r="C209" s="157"/>
      <c r="D209" s="157"/>
      <c r="E209" s="157"/>
      <c r="F209" s="157"/>
    </row>
    <row r="210" spans="1:6" x14ac:dyDescent="0.25">
      <c r="A210" s="157"/>
      <c r="B210" s="157"/>
      <c r="C210" s="157"/>
      <c r="D210" s="157"/>
      <c r="E210" s="157"/>
      <c r="F210" s="157"/>
    </row>
    <row r="211" spans="1:6" x14ac:dyDescent="0.25">
      <c r="A211" s="157"/>
      <c r="B211" s="157"/>
      <c r="C211" s="157"/>
      <c r="D211" s="157"/>
      <c r="E211" s="157"/>
      <c r="F211" s="157"/>
    </row>
    <row r="212" spans="1:6" x14ac:dyDescent="0.25">
      <c r="A212" s="157"/>
      <c r="B212" s="157"/>
      <c r="C212" s="157"/>
      <c r="D212" s="157"/>
      <c r="E212" s="157"/>
      <c r="F212" s="157"/>
    </row>
  </sheetData>
  <mergeCells count="82">
    <mergeCell ref="G37:G38"/>
    <mergeCell ref="H37:H38"/>
    <mergeCell ref="I37:I38"/>
    <mergeCell ref="A39:C39"/>
    <mergeCell ref="A53:C53"/>
    <mergeCell ref="G41:G42"/>
    <mergeCell ref="H41:H42"/>
    <mergeCell ref="I41:I42"/>
    <mergeCell ref="A43:C43"/>
    <mergeCell ref="A45:C45"/>
    <mergeCell ref="A46:C46"/>
    <mergeCell ref="A47:C47"/>
    <mergeCell ref="A49:C49"/>
    <mergeCell ref="A50:C50"/>
    <mergeCell ref="A74:C74"/>
    <mergeCell ref="A37:C37"/>
    <mergeCell ref="D37:D38"/>
    <mergeCell ref="E37:E38"/>
    <mergeCell ref="F37:F38"/>
    <mergeCell ref="A54:C54"/>
    <mergeCell ref="E71:E73"/>
    <mergeCell ref="F71:F73"/>
    <mergeCell ref="A63:C63"/>
    <mergeCell ref="A64:C64"/>
    <mergeCell ref="A65:C65"/>
    <mergeCell ref="A66:C66"/>
    <mergeCell ref="A67:C67"/>
    <mergeCell ref="A58:C58"/>
    <mergeCell ref="A59:C59"/>
    <mergeCell ref="A60:C60"/>
    <mergeCell ref="G71:G73"/>
    <mergeCell ref="H71:H73"/>
    <mergeCell ref="I71:I73"/>
    <mergeCell ref="A68:C68"/>
    <mergeCell ref="A69:C69"/>
    <mergeCell ref="A70:C70"/>
    <mergeCell ref="A71:C71"/>
    <mergeCell ref="D71:D73"/>
    <mergeCell ref="A72:C72"/>
    <mergeCell ref="A73:C73"/>
    <mergeCell ref="A62:C62"/>
    <mergeCell ref="A51:C51"/>
    <mergeCell ref="A52:C52"/>
    <mergeCell ref="A55:C55"/>
    <mergeCell ref="A56:C56"/>
    <mergeCell ref="A57:C57"/>
    <mergeCell ref="A19:C19"/>
    <mergeCell ref="A6:I6"/>
    <mergeCell ref="A8:I8"/>
    <mergeCell ref="A13:C13"/>
    <mergeCell ref="A14:C14"/>
    <mergeCell ref="A12:C12"/>
    <mergeCell ref="A15:C15"/>
    <mergeCell ref="A17:C17"/>
    <mergeCell ref="A18:C18"/>
    <mergeCell ref="A10:C10"/>
    <mergeCell ref="A205:B205"/>
    <mergeCell ref="D113:E115"/>
    <mergeCell ref="D127:E128"/>
    <mergeCell ref="A197:A198"/>
    <mergeCell ref="B197:B198"/>
    <mergeCell ref="C197:C198"/>
    <mergeCell ref="E197:E198"/>
    <mergeCell ref="A189:A190"/>
    <mergeCell ref="B189:B190"/>
    <mergeCell ref="C189:C190"/>
    <mergeCell ref="A20:C20"/>
    <mergeCell ref="A22:C22"/>
    <mergeCell ref="A23:C23"/>
    <mergeCell ref="F197:F198"/>
    <mergeCell ref="A26:C26"/>
    <mergeCell ref="A27:C27"/>
    <mergeCell ref="A28:C28"/>
    <mergeCell ref="A31:C31"/>
    <mergeCell ref="A33:C33"/>
    <mergeCell ref="A34:C34"/>
    <mergeCell ref="A35:C35"/>
    <mergeCell ref="A41:C41"/>
    <mergeCell ref="D41:D42"/>
    <mergeCell ref="E41:E42"/>
    <mergeCell ref="F41:F42"/>
    <mergeCell ref="A61:C61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2023-09-07T12:06:01Z</cp:lastPrinted>
  <dcterms:created xsi:type="dcterms:W3CDTF">2022-08-12T12:51:27Z</dcterms:created>
  <dcterms:modified xsi:type="dcterms:W3CDTF">2025-10-30T09:23:09Z</dcterms:modified>
</cp:coreProperties>
</file>